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ino\Docs\Company\IndZara\Calendars\Final\v1.1\"/>
    </mc:Choice>
  </mc:AlternateContent>
  <bookViews>
    <workbookView xWindow="-15" yWindow="165" windowWidth="10245" windowHeight="7380" tabRatio="801"/>
  </bookViews>
  <sheets>
    <sheet name="Inputs" sheetId="13" r:id="rId1"/>
    <sheet name="12Month_Calendar_US" sheetId="20" r:id="rId2"/>
    <sheet name="data" sheetId="19" r:id="rId3"/>
  </sheets>
  <definedNames>
    <definedName name="DateCalc_WeekStartDay_ReturnType" comment="Return type I should use for Weekday and Weeknum functions, based on InputWeekStartDay">INDEX(WeekDayBeginMap,MATCH(INDEX(WeekdaysArray,MATCH(InputWeekStartDay,INDEX(WeekdaysArray,,2),0),1),INDEX(WeekDayBeginMap,,1),0),2)</definedName>
    <definedName name="Dates">data!$B$3:$C$368</definedName>
    <definedName name="Input_Events">data!$F$3:$H$102</definedName>
    <definedName name="InputMonth">Inputs!$B$5</definedName>
    <definedName name="InputName">Inputs!$B$7</definedName>
    <definedName name="InputWeekStartDay">Inputs!$B$6</definedName>
    <definedName name="InputYear">Inputs!$B$4</definedName>
    <definedName name="Month_Dates" comment="Array of 12 month cells">{"Month1_Dates";"Month2_Dates";"Month3_Dates";"Month4_Dates";"Month5_Dates";"Month6_Dates";"Month7_Dates";"Month8_Dates";"Month9_Dates";"Month10_Dates";"Month11_Dates";"Month12_Dates"}</definedName>
    <definedName name="Month_Headers" comment="12 month headers" localSheetId="1">'12Month_Calendar_US'!$B$10,'12Month_Calendar_US'!$J$10,'12Month_Calendar_US'!$R$10,'12Month_Calendar_US'!$B$19,'12Month_Calendar_US'!$J$19,'12Month_Calendar_US'!$R$19,'12Month_Calendar_US'!$B$28,'12Month_Calendar_US'!$J$28,'12Month_Calendar_US'!$R$28,'12Month_Calendar_US'!$B$37,'12Month_Calendar_US'!$J$37,'12Month_Calendar_US'!$R$37</definedName>
    <definedName name="Month1_Dates">'12Month_Calendar_US'!$B$12:$H$17</definedName>
    <definedName name="Month10_Dates">'12Month_Calendar_US'!$B$39:$H$44</definedName>
    <definedName name="Month11_Dates">'12Month_Calendar_US'!$J$39:$P$44</definedName>
    <definedName name="Month12_Dates">'12Month_Calendar_US'!$R$39:$X$44</definedName>
    <definedName name="Month2_Dates">'12Month_Calendar_US'!$J$12:$P$17</definedName>
    <definedName name="Month3_Dates">'12Month_Calendar_US'!$R$12:$X$17</definedName>
    <definedName name="Month4_Dates">'12Month_Calendar_US'!$B$21:$H$26</definedName>
    <definedName name="Month5_Dates">'12Month_Calendar_US'!$J$21:$P$26</definedName>
    <definedName name="Month6_Dates">'12Month_Calendar_US'!$R$21:$X$26</definedName>
    <definedName name="Month7_Dates">'12Month_Calendar_US'!$B$30:$H$35</definedName>
    <definedName name="Month8_Dates">'12Month_Calendar_US'!$J$30:$P$35</definedName>
    <definedName name="Month9_Dates">'12Month_Calendar_US'!$R$30:$X$35</definedName>
    <definedName name="MonthsArray" comment="Months assigned to numbers">{1,"JANUARY";2,"FEBRUARY";3,"MARCH";4,"APRIL";5,"MAY";6,"JUNE";7,"JULY";8,"AUGUST";9,"SEPTEMBER";10,"OCTOBER";11,"NOVEMBER";12,"DECEMBER"}</definedName>
    <definedName name="NationalHolidays">data!$U$3:$U$47</definedName>
    <definedName name="PEvents" comment="Personal Events input by user">Inputs!$A$15:$B$63,Inputs!$D$15:$E$63</definedName>
    <definedName name="_xlnm.Print_Area" localSheetId="1">'12Month_Calendar_US'!$A$3:$AG$60</definedName>
    <definedName name="WeekDayBeginMap">{2,11;3,12;4,13;5,14;6,15;7,16;1,17}</definedName>
    <definedName name="WeekDayHeader" comment="Weekday header row in month 1">'12Month_Calendar_US'!$B$11:$H$11</definedName>
    <definedName name="WeekdaysArray">{1,"SUNDAY","SUN";2,"MONDAY","MON";3,"TUESDAY","TUE";4,"WEDNESDAY","WED";5,"THURSDAY","THU";6,"FRIDAY","FRI";7,"SATURDAY","SAT"}</definedName>
    <definedName name="WeekdaysArray_Short">{1,"SUN";2,"MON";3,"TUE";4,"WED";5,"THU";6,"FRI";7,"SAT"}</definedName>
  </definedNames>
  <calcPr calcId="152511"/>
</workbook>
</file>

<file path=xl/calcChain.xml><?xml version="1.0" encoding="utf-8"?>
<calcChain xmlns="http://schemas.openxmlformats.org/spreadsheetml/2006/main">
  <c r="S29" i="19" l="1"/>
  <c r="S30" i="19"/>
  <c r="S31" i="19"/>
  <c r="S32" i="19"/>
  <c r="S33" i="19"/>
  <c r="S34" i="19"/>
  <c r="S35" i="19"/>
  <c r="S36" i="19"/>
  <c r="S37" i="19"/>
  <c r="S38" i="19"/>
  <c r="S39" i="19"/>
  <c r="S40" i="19"/>
  <c r="S41" i="19"/>
  <c r="S42" i="19"/>
  <c r="S43" i="19"/>
  <c r="S44" i="19"/>
  <c r="S45" i="19"/>
  <c r="S46" i="19"/>
  <c r="S47" i="19"/>
  <c r="H54" i="19" l="1"/>
  <c r="H55" i="19"/>
  <c r="H56" i="19"/>
  <c r="H57" i="19"/>
  <c r="H58" i="19"/>
  <c r="H59" i="19"/>
  <c r="H60" i="19"/>
  <c r="H61" i="19"/>
  <c r="H62" i="19"/>
  <c r="H63" i="19"/>
  <c r="H64" i="19"/>
  <c r="H65" i="19"/>
  <c r="H66" i="19"/>
  <c r="H67" i="19"/>
  <c r="H68" i="19"/>
  <c r="H69" i="19"/>
  <c r="H70" i="19"/>
  <c r="H71" i="19"/>
  <c r="H72" i="19"/>
  <c r="H73" i="19"/>
  <c r="H74" i="19"/>
  <c r="H75" i="19"/>
  <c r="H76" i="19"/>
  <c r="H77" i="19"/>
  <c r="H78" i="19"/>
  <c r="H79" i="19"/>
  <c r="H80" i="19"/>
  <c r="H81" i="19"/>
  <c r="H82" i="19"/>
  <c r="H83" i="19"/>
  <c r="H84" i="19"/>
  <c r="H85" i="19"/>
  <c r="H86" i="19"/>
  <c r="H87" i="19"/>
  <c r="H88" i="19"/>
  <c r="H89" i="19"/>
  <c r="H90" i="19"/>
  <c r="H91" i="19"/>
  <c r="H92" i="19"/>
  <c r="H93" i="19"/>
  <c r="H94" i="19"/>
  <c r="H95" i="19"/>
  <c r="H96" i="19"/>
  <c r="H97" i="19"/>
  <c r="H98" i="19"/>
  <c r="H99" i="19"/>
  <c r="H100" i="19"/>
  <c r="H101" i="19"/>
  <c r="H102" i="19"/>
  <c r="H53" i="19"/>
  <c r="H4" i="19"/>
  <c r="H5" i="19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48" i="19"/>
  <c r="H49" i="19"/>
  <c r="H50" i="19"/>
  <c r="H51" i="19"/>
  <c r="H52" i="19"/>
  <c r="H3" i="19"/>
  <c r="G54" i="19" l="1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53" i="19"/>
  <c r="G4" i="19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4" i="19"/>
  <c r="F85" i="19"/>
  <c r="F86" i="19"/>
  <c r="F87" i="19"/>
  <c r="F88" i="19"/>
  <c r="F89" i="19"/>
  <c r="F90" i="19"/>
  <c r="F91" i="19"/>
  <c r="F92" i="19"/>
  <c r="F93" i="19"/>
  <c r="F94" i="19"/>
  <c r="F95" i="19"/>
  <c r="F96" i="19"/>
  <c r="F97" i="19"/>
  <c r="F98" i="19"/>
  <c r="F99" i="19"/>
  <c r="F100" i="19"/>
  <c r="F101" i="19"/>
  <c r="F102" i="19"/>
  <c r="F53" i="19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50" i="19"/>
  <c r="F51" i="19"/>
  <c r="F52" i="19"/>
  <c r="F3" i="19"/>
  <c r="C11" i="20"/>
  <c r="K11" i="20" s="1"/>
  <c r="D11" i="20"/>
  <c r="L38" i="20" s="1"/>
  <c r="E11" i="20"/>
  <c r="E38" i="20" s="1"/>
  <c r="F11" i="20"/>
  <c r="G11" i="20"/>
  <c r="W38" i="20" s="1"/>
  <c r="H11" i="20"/>
  <c r="P38" i="20" s="1"/>
  <c r="B11" i="20"/>
  <c r="B3" i="19"/>
  <c r="S26" i="19"/>
  <c r="I6" i="19" l="1"/>
  <c r="I10" i="19"/>
  <c r="I14" i="19"/>
  <c r="I18" i="19"/>
  <c r="I22" i="19"/>
  <c r="I26" i="19"/>
  <c r="I30" i="19"/>
  <c r="I34" i="19"/>
  <c r="I38" i="19"/>
  <c r="I42" i="19"/>
  <c r="I46" i="19"/>
  <c r="I50" i="19"/>
  <c r="I54" i="19"/>
  <c r="I58" i="19"/>
  <c r="I62" i="19"/>
  <c r="I66" i="19"/>
  <c r="I70" i="19"/>
  <c r="I74" i="19"/>
  <c r="I78" i="19"/>
  <c r="I82" i="19"/>
  <c r="I86" i="19"/>
  <c r="I90" i="19"/>
  <c r="I94" i="19"/>
  <c r="I98" i="19"/>
  <c r="I102" i="19"/>
  <c r="I7" i="19"/>
  <c r="I11" i="19"/>
  <c r="I15" i="19"/>
  <c r="I19" i="19"/>
  <c r="I23" i="19"/>
  <c r="I27" i="19"/>
  <c r="I31" i="19"/>
  <c r="I35" i="19"/>
  <c r="I39" i="19"/>
  <c r="I43" i="19"/>
  <c r="I47" i="19"/>
  <c r="I51" i="19"/>
  <c r="I55" i="19"/>
  <c r="I59" i="19"/>
  <c r="I63" i="19"/>
  <c r="I67" i="19"/>
  <c r="I71" i="19"/>
  <c r="I75" i="19"/>
  <c r="I79" i="19"/>
  <c r="I83" i="19"/>
  <c r="I87" i="19"/>
  <c r="I91" i="19"/>
  <c r="I95" i="19"/>
  <c r="I99" i="19"/>
  <c r="I4" i="19"/>
  <c r="I8" i="19"/>
  <c r="I12" i="19"/>
  <c r="I16" i="19"/>
  <c r="I20" i="19"/>
  <c r="I24" i="19"/>
  <c r="I28" i="19"/>
  <c r="I32" i="19"/>
  <c r="I36" i="19"/>
  <c r="I40" i="19"/>
  <c r="I44" i="19"/>
  <c r="I9" i="19"/>
  <c r="I25" i="19"/>
  <c r="I41" i="19"/>
  <c r="I52" i="19"/>
  <c r="I60" i="19"/>
  <c r="I68" i="19"/>
  <c r="I76" i="19"/>
  <c r="I84" i="19"/>
  <c r="I92" i="19"/>
  <c r="I100" i="19"/>
  <c r="I13" i="19"/>
  <c r="I29" i="19"/>
  <c r="I45" i="19"/>
  <c r="I53" i="19"/>
  <c r="I61" i="19"/>
  <c r="I69" i="19"/>
  <c r="I77" i="19"/>
  <c r="I85" i="19"/>
  <c r="I93" i="19"/>
  <c r="I101" i="19"/>
  <c r="I17" i="19"/>
  <c r="I33" i="19"/>
  <c r="I48" i="19"/>
  <c r="I56" i="19"/>
  <c r="I64" i="19"/>
  <c r="I72" i="19"/>
  <c r="I80" i="19"/>
  <c r="I88" i="19"/>
  <c r="I96" i="19"/>
  <c r="I5" i="19"/>
  <c r="I21" i="19"/>
  <c r="I37" i="19"/>
  <c r="I49" i="19"/>
  <c r="I57" i="19"/>
  <c r="I65" i="19"/>
  <c r="I73" i="19"/>
  <c r="I81" i="19"/>
  <c r="I89" i="19"/>
  <c r="I97" i="19"/>
  <c r="D3" i="19"/>
  <c r="R12" i="19"/>
  <c r="R16" i="19"/>
  <c r="R20" i="19"/>
  <c r="R13" i="19"/>
  <c r="R17" i="19"/>
  <c r="R21" i="19"/>
  <c r="R10" i="19"/>
  <c r="R14" i="19"/>
  <c r="R18" i="19"/>
  <c r="R22" i="19"/>
  <c r="R11" i="19"/>
  <c r="R15" i="19"/>
  <c r="R19" i="19"/>
  <c r="B38" i="20"/>
  <c r="C3" i="19"/>
  <c r="L11" i="20"/>
  <c r="O38" i="20"/>
  <c r="G29" i="20"/>
  <c r="V29" i="20"/>
  <c r="N29" i="20"/>
  <c r="N38" i="20"/>
  <c r="F20" i="20"/>
  <c r="S38" i="20"/>
  <c r="S11" i="20"/>
  <c r="S20" i="20"/>
  <c r="H38" i="20"/>
  <c r="W11" i="20"/>
  <c r="X20" i="20"/>
  <c r="F29" i="20"/>
  <c r="D38" i="20"/>
  <c r="K38" i="20"/>
  <c r="P11" i="20"/>
  <c r="V11" i="20"/>
  <c r="T20" i="20"/>
  <c r="C29" i="20"/>
  <c r="C38" i="20"/>
  <c r="V38" i="20"/>
  <c r="M20" i="20"/>
  <c r="N11" i="20"/>
  <c r="R11" i="20"/>
  <c r="U11" i="20"/>
  <c r="H20" i="20"/>
  <c r="D20" i="20"/>
  <c r="O20" i="20"/>
  <c r="K20" i="20"/>
  <c r="V20" i="20"/>
  <c r="B29" i="20"/>
  <c r="E29" i="20"/>
  <c r="P29" i="20"/>
  <c r="L29" i="20"/>
  <c r="W29" i="20"/>
  <c r="S29" i="20"/>
  <c r="F38" i="20"/>
  <c r="J38" i="20"/>
  <c r="M38" i="20"/>
  <c r="X38" i="20"/>
  <c r="T38" i="20"/>
  <c r="J20" i="20"/>
  <c r="R29" i="20"/>
  <c r="U29" i="20"/>
  <c r="O11" i="20"/>
  <c r="B20" i="20"/>
  <c r="E20" i="20"/>
  <c r="P20" i="20"/>
  <c r="L20" i="20"/>
  <c r="W20" i="20"/>
  <c r="J29" i="20"/>
  <c r="M29" i="20"/>
  <c r="X29" i="20"/>
  <c r="T29" i="20"/>
  <c r="G38" i="20"/>
  <c r="R38" i="20"/>
  <c r="U38" i="20"/>
  <c r="J11" i="20"/>
  <c r="M11" i="20"/>
  <c r="X11" i="20"/>
  <c r="T11" i="20"/>
  <c r="G20" i="20"/>
  <c r="C20" i="20"/>
  <c r="N20" i="20"/>
  <c r="R20" i="20"/>
  <c r="U20" i="20"/>
  <c r="H29" i="20"/>
  <c r="D29" i="20"/>
  <c r="O29" i="20"/>
  <c r="K29" i="20"/>
  <c r="B10" i="20"/>
  <c r="B4" i="20"/>
  <c r="S27" i="19"/>
  <c r="S25" i="19"/>
  <c r="R37" i="20" l="1"/>
  <c r="J37" i="20"/>
  <c r="B37" i="20"/>
  <c r="R28" i="20"/>
  <c r="J28" i="20"/>
  <c r="R19" i="20"/>
  <c r="J10" i="20"/>
  <c r="B28" i="20"/>
  <c r="J19" i="20"/>
  <c r="R10" i="20"/>
  <c r="B19" i="20"/>
  <c r="B3" i="20"/>
  <c r="S28" i="19"/>
  <c r="U3" i="20" l="1"/>
  <c r="I3" i="19" l="1"/>
  <c r="J3" i="19" l="1"/>
  <c r="AA6" i="20" s="1"/>
  <c r="J6" i="19"/>
  <c r="J5" i="19"/>
  <c r="J11" i="19"/>
  <c r="J4" i="19"/>
  <c r="J8" i="19"/>
  <c r="J10" i="19"/>
  <c r="J9" i="19"/>
  <c r="B4" i="19"/>
  <c r="D4" i="19" s="1"/>
  <c r="J7" i="19"/>
  <c r="J12" i="19"/>
  <c r="Z6" i="20" l="1"/>
  <c r="Z10" i="20"/>
  <c r="AA10" i="20"/>
  <c r="Z15" i="20"/>
  <c r="AA15" i="20"/>
  <c r="Z8" i="20"/>
  <c r="AA8" i="20"/>
  <c r="AA11" i="20"/>
  <c r="Z11" i="20"/>
  <c r="Z12" i="20"/>
  <c r="AA12" i="20"/>
  <c r="Z7" i="20"/>
  <c r="AA7" i="20"/>
  <c r="Z9" i="20"/>
  <c r="AA9" i="20"/>
  <c r="Z13" i="20"/>
  <c r="AA13" i="20"/>
  <c r="Z14" i="20"/>
  <c r="AA14" i="20"/>
  <c r="C4" i="19"/>
  <c r="B5" i="19"/>
  <c r="D5" i="19" s="1"/>
  <c r="J13" i="19"/>
  <c r="AA16" i="20" l="1"/>
  <c r="Z16" i="20"/>
  <c r="C5" i="19"/>
  <c r="B6" i="19"/>
  <c r="D6" i="19" s="1"/>
  <c r="J14" i="19"/>
  <c r="Z17" i="20" l="1"/>
  <c r="AA17" i="20"/>
  <c r="C6" i="19"/>
  <c r="B7" i="19"/>
  <c r="D7" i="19" s="1"/>
  <c r="J15" i="19"/>
  <c r="Z18" i="20" l="1"/>
  <c r="AA18" i="20"/>
  <c r="C7" i="19"/>
  <c r="B8" i="19"/>
  <c r="D8" i="19" s="1"/>
  <c r="J16" i="19"/>
  <c r="AA19" i="20" l="1"/>
  <c r="Z19" i="20"/>
  <c r="C8" i="19"/>
  <c r="B9" i="19"/>
  <c r="D9" i="19" s="1"/>
  <c r="J17" i="19"/>
  <c r="Z20" i="20" l="1"/>
  <c r="AA20" i="20"/>
  <c r="H12" i="20"/>
  <c r="C9" i="19"/>
  <c r="B10" i="19"/>
  <c r="D10" i="19" s="1"/>
  <c r="J18" i="19"/>
  <c r="AA21" i="20" l="1"/>
  <c r="Z21" i="20"/>
  <c r="C10" i="19"/>
  <c r="B11" i="19"/>
  <c r="D11" i="19" s="1"/>
  <c r="J19" i="19"/>
  <c r="Z22" i="20" l="1"/>
  <c r="AA22" i="20"/>
  <c r="C11" i="19"/>
  <c r="B12" i="19"/>
  <c r="D12" i="19" s="1"/>
  <c r="J20" i="19"/>
  <c r="AA23" i="20" l="1"/>
  <c r="Z23" i="20"/>
  <c r="K13" i="19"/>
  <c r="C12" i="19"/>
  <c r="B13" i="19"/>
  <c r="D13" i="19" s="1"/>
  <c r="J21" i="19"/>
  <c r="Z24" i="20" l="1"/>
  <c r="AA24" i="20"/>
  <c r="AB16" i="20"/>
  <c r="K14" i="19"/>
  <c r="C13" i="19"/>
  <c r="B14" i="19"/>
  <c r="D14" i="19" s="1"/>
  <c r="J22" i="19"/>
  <c r="AA25" i="20" l="1"/>
  <c r="Z25" i="20"/>
  <c r="AB17" i="20"/>
  <c r="K15" i="19"/>
  <c r="C14" i="19"/>
  <c r="B15" i="19"/>
  <c r="D15" i="19" s="1"/>
  <c r="J23" i="19"/>
  <c r="AA26" i="20" l="1"/>
  <c r="Z26" i="20"/>
  <c r="AB18" i="20"/>
  <c r="K16" i="19"/>
  <c r="C15" i="19"/>
  <c r="B16" i="19"/>
  <c r="D16" i="19" s="1"/>
  <c r="J24" i="19"/>
  <c r="AA27" i="20" l="1"/>
  <c r="Z27" i="20"/>
  <c r="AB19" i="20"/>
  <c r="K17" i="19"/>
  <c r="C16" i="19"/>
  <c r="B17" i="19"/>
  <c r="D17" i="19" s="1"/>
  <c r="J25" i="19"/>
  <c r="AA28" i="20" l="1"/>
  <c r="Z28" i="20"/>
  <c r="AB20" i="20"/>
  <c r="K18" i="19"/>
  <c r="C17" i="19"/>
  <c r="B18" i="19"/>
  <c r="D18" i="19" s="1"/>
  <c r="J26" i="19"/>
  <c r="AA29" i="20" l="1"/>
  <c r="Z29" i="20"/>
  <c r="AB21" i="20"/>
  <c r="K19" i="19"/>
  <c r="C18" i="19"/>
  <c r="B19" i="19"/>
  <c r="D19" i="19" s="1"/>
  <c r="J27" i="19"/>
  <c r="AA30" i="20" l="1"/>
  <c r="Z30" i="20"/>
  <c r="AB22" i="20"/>
  <c r="K20" i="19"/>
  <c r="C19" i="19"/>
  <c r="B20" i="19"/>
  <c r="D20" i="19" s="1"/>
  <c r="J28" i="19"/>
  <c r="AA31" i="20" l="1"/>
  <c r="Z31" i="20"/>
  <c r="AB23" i="20"/>
  <c r="K21" i="19"/>
  <c r="C20" i="19"/>
  <c r="B21" i="19"/>
  <c r="D21" i="19" s="1"/>
  <c r="J29" i="19"/>
  <c r="AA32" i="20" l="1"/>
  <c r="Z32" i="20"/>
  <c r="AB24" i="20"/>
  <c r="K22" i="19"/>
  <c r="C21" i="19"/>
  <c r="B22" i="19"/>
  <c r="D22" i="19" s="1"/>
  <c r="J30" i="19"/>
  <c r="AA33" i="20" l="1"/>
  <c r="Z33" i="20"/>
  <c r="AB25" i="20"/>
  <c r="K23" i="19"/>
  <c r="C22" i="19"/>
  <c r="B23" i="19"/>
  <c r="D23" i="19" s="1"/>
  <c r="J31" i="19"/>
  <c r="AA34" i="20" l="1"/>
  <c r="Z34" i="20"/>
  <c r="AB26" i="20"/>
  <c r="K24" i="19"/>
  <c r="C23" i="19"/>
  <c r="B24" i="19"/>
  <c r="D24" i="19" s="1"/>
  <c r="J32" i="19"/>
  <c r="AA35" i="20" l="1"/>
  <c r="Z35" i="20"/>
  <c r="AB27" i="20"/>
  <c r="K25" i="19"/>
  <c r="C24" i="19"/>
  <c r="B25" i="19"/>
  <c r="D25" i="19" s="1"/>
  <c r="J33" i="19"/>
  <c r="AA36" i="20" l="1"/>
  <c r="Z36" i="20"/>
  <c r="AB28" i="20"/>
  <c r="K26" i="19"/>
  <c r="C25" i="19"/>
  <c r="B26" i="19"/>
  <c r="D26" i="19" s="1"/>
  <c r="J34" i="19"/>
  <c r="AA37" i="20" l="1"/>
  <c r="Z37" i="20"/>
  <c r="AB29" i="20"/>
  <c r="K27" i="19"/>
  <c r="C26" i="19"/>
  <c r="B27" i="19"/>
  <c r="D27" i="19" s="1"/>
  <c r="J35" i="19"/>
  <c r="AA38" i="20" l="1"/>
  <c r="Z38" i="20"/>
  <c r="AB30" i="20"/>
  <c r="K28" i="19"/>
  <c r="C27" i="19"/>
  <c r="B28" i="19"/>
  <c r="D28" i="19" s="1"/>
  <c r="J36" i="19"/>
  <c r="AA39" i="20" l="1"/>
  <c r="Z39" i="20"/>
  <c r="AB31" i="20"/>
  <c r="K29" i="19"/>
  <c r="C28" i="19"/>
  <c r="B29" i="19"/>
  <c r="D29" i="19" s="1"/>
  <c r="J37" i="19"/>
  <c r="AA40" i="20" l="1"/>
  <c r="Z40" i="20"/>
  <c r="AB32" i="20"/>
  <c r="K30" i="19"/>
  <c r="C29" i="19"/>
  <c r="B30" i="19"/>
  <c r="D30" i="19" s="1"/>
  <c r="J38" i="19"/>
  <c r="AA41" i="20" l="1"/>
  <c r="Z41" i="20"/>
  <c r="AB33" i="20"/>
  <c r="K31" i="19"/>
  <c r="C30" i="19"/>
  <c r="B31" i="19"/>
  <c r="D31" i="19" s="1"/>
  <c r="J39" i="19"/>
  <c r="AA42" i="20" l="1"/>
  <c r="Z42" i="20"/>
  <c r="AB34" i="20"/>
  <c r="K32" i="19"/>
  <c r="C31" i="19"/>
  <c r="B32" i="19"/>
  <c r="D32" i="19" s="1"/>
  <c r="J40" i="19"/>
  <c r="AA43" i="20" l="1"/>
  <c r="Z43" i="20"/>
  <c r="AB35" i="20"/>
  <c r="K33" i="19"/>
  <c r="C32" i="19"/>
  <c r="B33" i="19"/>
  <c r="D33" i="19" s="1"/>
  <c r="J41" i="19"/>
  <c r="AA44" i="20" l="1"/>
  <c r="Z44" i="20"/>
  <c r="AB36" i="20"/>
  <c r="K34" i="19"/>
  <c r="C33" i="19"/>
  <c r="B34" i="19"/>
  <c r="D34" i="19" s="1"/>
  <c r="J42" i="19"/>
  <c r="AA45" i="20" l="1"/>
  <c r="Z45" i="20"/>
  <c r="AB37" i="20"/>
  <c r="K35" i="19"/>
  <c r="C34" i="19"/>
  <c r="B35" i="19"/>
  <c r="D35" i="19" s="1"/>
  <c r="J43" i="19"/>
  <c r="AA46" i="20" l="1"/>
  <c r="Z46" i="20"/>
  <c r="AB38" i="20"/>
  <c r="K36" i="19"/>
  <c r="C35" i="19"/>
  <c r="B36" i="19"/>
  <c r="D36" i="19" s="1"/>
  <c r="J44" i="19"/>
  <c r="AA47" i="20" l="1"/>
  <c r="Z47" i="20"/>
  <c r="AB39" i="20"/>
  <c r="K37" i="19"/>
  <c r="C36" i="19"/>
  <c r="B37" i="19"/>
  <c r="D37" i="19" s="1"/>
  <c r="J45" i="19"/>
  <c r="AA48" i="20" l="1"/>
  <c r="Z48" i="20"/>
  <c r="AB40" i="20"/>
  <c r="K38" i="19"/>
  <c r="C37" i="19"/>
  <c r="B38" i="19"/>
  <c r="D38" i="19" s="1"/>
  <c r="J46" i="19"/>
  <c r="AA49" i="20" l="1"/>
  <c r="Z49" i="20"/>
  <c r="AB41" i="20"/>
  <c r="K39" i="19"/>
  <c r="C38" i="19"/>
  <c r="B39" i="19"/>
  <c r="D39" i="19" s="1"/>
  <c r="J47" i="19"/>
  <c r="AA50" i="20" l="1"/>
  <c r="Z50" i="20"/>
  <c r="AB42" i="20"/>
  <c r="K40" i="19"/>
  <c r="C39" i="19"/>
  <c r="B40" i="19"/>
  <c r="D40" i="19" s="1"/>
  <c r="J48" i="19"/>
  <c r="AA51" i="20" l="1"/>
  <c r="Z51" i="20"/>
  <c r="AB43" i="20"/>
  <c r="K41" i="19"/>
  <c r="C40" i="19"/>
  <c r="B41" i="19"/>
  <c r="D41" i="19" s="1"/>
  <c r="J49" i="19"/>
  <c r="AA52" i="20" l="1"/>
  <c r="Z52" i="20"/>
  <c r="AB44" i="20"/>
  <c r="K42" i="19"/>
  <c r="C41" i="19"/>
  <c r="B42" i="19"/>
  <c r="D42" i="19" s="1"/>
  <c r="J50" i="19"/>
  <c r="AA53" i="20" l="1"/>
  <c r="Z53" i="20"/>
  <c r="AB45" i="20"/>
  <c r="K43" i="19"/>
  <c r="C42" i="19"/>
  <c r="B43" i="19"/>
  <c r="D43" i="19" s="1"/>
  <c r="J51" i="19"/>
  <c r="AA54" i="20" l="1"/>
  <c r="Z54" i="20"/>
  <c r="AB46" i="20"/>
  <c r="K44" i="19"/>
  <c r="C43" i="19"/>
  <c r="B44" i="19"/>
  <c r="D44" i="19" s="1"/>
  <c r="J52" i="19"/>
  <c r="AA55" i="20" l="1"/>
  <c r="Z55" i="20"/>
  <c r="AB47" i="20"/>
  <c r="K45" i="19"/>
  <c r="C44" i="19"/>
  <c r="B45" i="19"/>
  <c r="D45" i="19" s="1"/>
  <c r="J53" i="19"/>
  <c r="AE6" i="20" l="1"/>
  <c r="AB48" i="20"/>
  <c r="K46" i="19"/>
  <c r="C45" i="19"/>
  <c r="B46" i="19"/>
  <c r="D46" i="19" s="1"/>
  <c r="J54" i="19"/>
  <c r="AE7" i="20" l="1"/>
  <c r="AD7" i="20"/>
  <c r="AB49" i="20"/>
  <c r="K47" i="19"/>
  <c r="C46" i="19"/>
  <c r="B47" i="19"/>
  <c r="D47" i="19" s="1"/>
  <c r="J55" i="19"/>
  <c r="AE8" i="20" l="1"/>
  <c r="AD8" i="20"/>
  <c r="AB50" i="20"/>
  <c r="K48" i="19"/>
  <c r="C47" i="19"/>
  <c r="B48" i="19"/>
  <c r="D48" i="19" s="1"/>
  <c r="J56" i="19"/>
  <c r="AE9" i="20" l="1"/>
  <c r="AD9" i="20"/>
  <c r="AB51" i="20"/>
  <c r="K49" i="19"/>
  <c r="C48" i="19"/>
  <c r="B49" i="19"/>
  <c r="D49" i="19" s="1"/>
  <c r="J57" i="19"/>
  <c r="AE10" i="20" l="1"/>
  <c r="AD10" i="20"/>
  <c r="AB52" i="20"/>
  <c r="K50" i="19"/>
  <c r="C49" i="19"/>
  <c r="B50" i="19"/>
  <c r="D50" i="19" s="1"/>
  <c r="J58" i="19"/>
  <c r="AE11" i="20" l="1"/>
  <c r="AD11" i="20"/>
  <c r="AB53" i="20"/>
  <c r="K51" i="19"/>
  <c r="C50" i="19"/>
  <c r="B51" i="19"/>
  <c r="D51" i="19" s="1"/>
  <c r="J59" i="19"/>
  <c r="AE12" i="20" l="1"/>
  <c r="AD12" i="20"/>
  <c r="AB54" i="20"/>
  <c r="K52" i="19"/>
  <c r="C51" i="19"/>
  <c r="B52" i="19"/>
  <c r="D52" i="19" s="1"/>
  <c r="J60" i="19"/>
  <c r="AE13" i="20" l="1"/>
  <c r="AD13" i="20"/>
  <c r="AB55" i="20"/>
  <c r="K53" i="19"/>
  <c r="AD6" i="20"/>
  <c r="C52" i="19"/>
  <c r="B53" i="19"/>
  <c r="D53" i="19" s="1"/>
  <c r="J61" i="19"/>
  <c r="AE14" i="20" l="1"/>
  <c r="AD14" i="20"/>
  <c r="K54" i="19"/>
  <c r="AF6" i="20"/>
  <c r="C53" i="19"/>
  <c r="B54" i="19"/>
  <c r="D54" i="19" s="1"/>
  <c r="J62" i="19"/>
  <c r="AE15" i="20" l="1"/>
  <c r="AD15" i="20"/>
  <c r="AF7" i="20"/>
  <c r="K55" i="19"/>
  <c r="C54" i="19"/>
  <c r="B55" i="19"/>
  <c r="D55" i="19" s="1"/>
  <c r="J63" i="19"/>
  <c r="AE16" i="20" l="1"/>
  <c r="AD16" i="20"/>
  <c r="AF8" i="20"/>
  <c r="K56" i="19"/>
  <c r="C55" i="19"/>
  <c r="B56" i="19"/>
  <c r="D56" i="19" s="1"/>
  <c r="J64" i="19"/>
  <c r="AE17" i="20" l="1"/>
  <c r="AD17" i="20"/>
  <c r="AF9" i="20"/>
  <c r="K57" i="19"/>
  <c r="C56" i="19"/>
  <c r="B57" i="19"/>
  <c r="D57" i="19" s="1"/>
  <c r="J65" i="19"/>
  <c r="AE18" i="20" l="1"/>
  <c r="AD18" i="20"/>
  <c r="AF10" i="20"/>
  <c r="K58" i="19"/>
  <c r="C57" i="19"/>
  <c r="B58" i="19"/>
  <c r="D58" i="19" s="1"/>
  <c r="J66" i="19"/>
  <c r="AE19" i="20" l="1"/>
  <c r="AD19" i="20"/>
  <c r="AF11" i="20"/>
  <c r="K59" i="19"/>
  <c r="C58" i="19"/>
  <c r="B59" i="19"/>
  <c r="D59" i="19" s="1"/>
  <c r="J67" i="19"/>
  <c r="AE20" i="20" l="1"/>
  <c r="AD20" i="20"/>
  <c r="AF12" i="20"/>
  <c r="K60" i="19"/>
  <c r="C59" i="19"/>
  <c r="B60" i="19"/>
  <c r="D60" i="19" s="1"/>
  <c r="J68" i="19"/>
  <c r="AE21" i="20" l="1"/>
  <c r="AD21" i="20"/>
  <c r="AF13" i="20"/>
  <c r="K61" i="19"/>
  <c r="C60" i="19"/>
  <c r="B61" i="19"/>
  <c r="D61" i="19" s="1"/>
  <c r="J69" i="19"/>
  <c r="AE22" i="20" l="1"/>
  <c r="AD22" i="20"/>
  <c r="AF14" i="20"/>
  <c r="K62" i="19"/>
  <c r="C61" i="19"/>
  <c r="B62" i="19"/>
  <c r="D62" i="19" s="1"/>
  <c r="J70" i="19"/>
  <c r="AE23" i="20" l="1"/>
  <c r="AD23" i="20"/>
  <c r="AF15" i="20"/>
  <c r="K63" i="19"/>
  <c r="C62" i="19"/>
  <c r="B63" i="19"/>
  <c r="D63" i="19" s="1"/>
  <c r="J71" i="19"/>
  <c r="AE24" i="20" l="1"/>
  <c r="AD24" i="20"/>
  <c r="AF16" i="20"/>
  <c r="K64" i="19"/>
  <c r="C63" i="19"/>
  <c r="B64" i="19"/>
  <c r="D64" i="19" s="1"/>
  <c r="J72" i="19"/>
  <c r="AE25" i="20" l="1"/>
  <c r="AD25" i="20"/>
  <c r="AF17" i="20"/>
  <c r="K65" i="19"/>
  <c r="C64" i="19"/>
  <c r="B65" i="19"/>
  <c r="D65" i="19" s="1"/>
  <c r="J73" i="19"/>
  <c r="AE26" i="20" l="1"/>
  <c r="AD26" i="20"/>
  <c r="AF18" i="20"/>
  <c r="K66" i="19"/>
  <c r="C65" i="19"/>
  <c r="B66" i="19"/>
  <c r="D66" i="19" s="1"/>
  <c r="J74" i="19"/>
  <c r="AE27" i="20" l="1"/>
  <c r="AD27" i="20"/>
  <c r="AF19" i="20"/>
  <c r="K67" i="19"/>
  <c r="C66" i="19"/>
  <c r="B67" i="19"/>
  <c r="D67" i="19" s="1"/>
  <c r="J75" i="19"/>
  <c r="AE28" i="20" l="1"/>
  <c r="AD28" i="20"/>
  <c r="AF20" i="20"/>
  <c r="K68" i="19"/>
  <c r="C67" i="19"/>
  <c r="B68" i="19"/>
  <c r="D68" i="19" s="1"/>
  <c r="J76" i="19"/>
  <c r="AE29" i="20" l="1"/>
  <c r="AD29" i="20"/>
  <c r="AF21" i="20"/>
  <c r="K69" i="19"/>
  <c r="C68" i="19"/>
  <c r="B69" i="19"/>
  <c r="D69" i="19" s="1"/>
  <c r="J77" i="19"/>
  <c r="AE30" i="20" l="1"/>
  <c r="AD30" i="20"/>
  <c r="AF22" i="20"/>
  <c r="K70" i="19"/>
  <c r="C69" i="19"/>
  <c r="B70" i="19"/>
  <c r="D70" i="19" s="1"/>
  <c r="J78" i="19"/>
  <c r="AE31" i="20" l="1"/>
  <c r="AD31" i="20"/>
  <c r="AF23" i="20"/>
  <c r="K71" i="19"/>
  <c r="C70" i="19"/>
  <c r="B71" i="19"/>
  <c r="D71" i="19" s="1"/>
  <c r="J79" i="19"/>
  <c r="AE32" i="20" l="1"/>
  <c r="AD32" i="20"/>
  <c r="AF24" i="20"/>
  <c r="K72" i="19"/>
  <c r="C71" i="19"/>
  <c r="B72" i="19"/>
  <c r="D72" i="19" s="1"/>
  <c r="J80" i="19"/>
  <c r="AE33" i="20" l="1"/>
  <c r="AD33" i="20"/>
  <c r="AF25" i="20"/>
  <c r="K73" i="19"/>
  <c r="C72" i="19"/>
  <c r="B73" i="19"/>
  <c r="D73" i="19" s="1"/>
  <c r="J81" i="19"/>
  <c r="AE34" i="20" l="1"/>
  <c r="AD34" i="20"/>
  <c r="AF26" i="20"/>
  <c r="K74" i="19"/>
  <c r="C73" i="19"/>
  <c r="B74" i="19"/>
  <c r="D74" i="19" s="1"/>
  <c r="J82" i="19"/>
  <c r="AE35" i="20" l="1"/>
  <c r="AD35" i="20"/>
  <c r="AF27" i="20"/>
  <c r="K75" i="19"/>
  <c r="C74" i="19"/>
  <c r="B75" i="19"/>
  <c r="D75" i="19" s="1"/>
  <c r="J83" i="19"/>
  <c r="AE36" i="20" l="1"/>
  <c r="AD36" i="20"/>
  <c r="AF28" i="20"/>
  <c r="K76" i="19"/>
  <c r="C75" i="19"/>
  <c r="B76" i="19"/>
  <c r="D76" i="19" s="1"/>
  <c r="J84" i="19"/>
  <c r="AE37" i="20" l="1"/>
  <c r="AD37" i="20"/>
  <c r="AF29" i="20"/>
  <c r="K77" i="19"/>
  <c r="C76" i="19"/>
  <c r="B77" i="19"/>
  <c r="D77" i="19" s="1"/>
  <c r="J85" i="19"/>
  <c r="AE38" i="20" l="1"/>
  <c r="AD38" i="20"/>
  <c r="AF30" i="20"/>
  <c r="K78" i="19"/>
  <c r="C77" i="19"/>
  <c r="B78" i="19"/>
  <c r="D78" i="19" s="1"/>
  <c r="J86" i="19"/>
  <c r="AE39" i="20" l="1"/>
  <c r="AD39" i="20"/>
  <c r="AF31" i="20"/>
  <c r="K79" i="19"/>
  <c r="C78" i="19"/>
  <c r="B79" i="19"/>
  <c r="D79" i="19" s="1"/>
  <c r="J87" i="19"/>
  <c r="AE40" i="20" l="1"/>
  <c r="AD40" i="20"/>
  <c r="AF32" i="20"/>
  <c r="K80" i="19"/>
  <c r="C79" i="19"/>
  <c r="B80" i="19"/>
  <c r="D80" i="19" s="1"/>
  <c r="J88" i="19"/>
  <c r="AE41" i="20" l="1"/>
  <c r="AD41" i="20"/>
  <c r="AF33" i="20"/>
  <c r="K81" i="19"/>
  <c r="C80" i="19"/>
  <c r="B81" i="19"/>
  <c r="D81" i="19" s="1"/>
  <c r="J89" i="19"/>
  <c r="AE42" i="20" l="1"/>
  <c r="AD42" i="20"/>
  <c r="AF34" i="20"/>
  <c r="K82" i="19"/>
  <c r="C81" i="19"/>
  <c r="B82" i="19"/>
  <c r="D82" i="19" s="1"/>
  <c r="J90" i="19"/>
  <c r="AE43" i="20" l="1"/>
  <c r="AD43" i="20"/>
  <c r="AF35" i="20"/>
  <c r="K83" i="19"/>
  <c r="C82" i="19"/>
  <c r="B83" i="19"/>
  <c r="D83" i="19" s="1"/>
  <c r="J91" i="19"/>
  <c r="AE44" i="20" l="1"/>
  <c r="AD44" i="20"/>
  <c r="AF36" i="20"/>
  <c r="K84" i="19"/>
  <c r="C83" i="19"/>
  <c r="B84" i="19"/>
  <c r="D84" i="19" s="1"/>
  <c r="J92" i="19"/>
  <c r="AE45" i="20" l="1"/>
  <c r="AD45" i="20"/>
  <c r="AF37" i="20"/>
  <c r="K85" i="19"/>
  <c r="C84" i="19"/>
  <c r="B85" i="19"/>
  <c r="D85" i="19" s="1"/>
  <c r="J93" i="19"/>
  <c r="AE46" i="20" l="1"/>
  <c r="AD46" i="20"/>
  <c r="AF38" i="20"/>
  <c r="K86" i="19"/>
  <c r="C85" i="19"/>
  <c r="B86" i="19"/>
  <c r="D86" i="19" s="1"/>
  <c r="J94" i="19"/>
  <c r="AE47" i="20" l="1"/>
  <c r="AD47" i="20"/>
  <c r="AF39" i="20"/>
  <c r="K87" i="19"/>
  <c r="C86" i="19"/>
  <c r="B87" i="19"/>
  <c r="D87" i="19" s="1"/>
  <c r="J95" i="19"/>
  <c r="AE48" i="20" l="1"/>
  <c r="AD48" i="20"/>
  <c r="AF40" i="20"/>
  <c r="K88" i="19"/>
  <c r="C87" i="19"/>
  <c r="B88" i="19"/>
  <c r="D88" i="19" s="1"/>
  <c r="J96" i="19"/>
  <c r="AE49" i="20" l="1"/>
  <c r="AD49" i="20"/>
  <c r="AF41" i="20"/>
  <c r="K89" i="19"/>
  <c r="C88" i="19"/>
  <c r="B89" i="19"/>
  <c r="D89" i="19" s="1"/>
  <c r="J97" i="19"/>
  <c r="AE50" i="20" l="1"/>
  <c r="AD50" i="20"/>
  <c r="AF42" i="20"/>
  <c r="K90" i="19"/>
  <c r="C89" i="19"/>
  <c r="B90" i="19"/>
  <c r="D90" i="19" s="1"/>
  <c r="J98" i="19"/>
  <c r="AE51" i="20" l="1"/>
  <c r="AD51" i="20"/>
  <c r="AF43" i="20"/>
  <c r="K91" i="19"/>
  <c r="C90" i="19"/>
  <c r="B91" i="19"/>
  <c r="D91" i="19" s="1"/>
  <c r="J99" i="19"/>
  <c r="AE52" i="20" l="1"/>
  <c r="AD52" i="20"/>
  <c r="AF44" i="20"/>
  <c r="K92" i="19"/>
  <c r="C91" i="19"/>
  <c r="B92" i="19"/>
  <c r="D92" i="19" s="1"/>
  <c r="J100" i="19"/>
  <c r="AE53" i="20" l="1"/>
  <c r="AD53" i="20"/>
  <c r="AF45" i="20"/>
  <c r="K93" i="19"/>
  <c r="C92" i="19"/>
  <c r="B93" i="19"/>
  <c r="D93" i="19" s="1"/>
  <c r="J101" i="19"/>
  <c r="AE54" i="20" l="1"/>
  <c r="AD54" i="20"/>
  <c r="AF46" i="20"/>
  <c r="K94" i="19"/>
  <c r="C93" i="19"/>
  <c r="B94" i="19"/>
  <c r="D94" i="19" s="1"/>
  <c r="J102" i="19"/>
  <c r="AE55" i="20" l="1"/>
  <c r="AD55" i="20"/>
  <c r="AF47" i="20"/>
  <c r="K95" i="19"/>
  <c r="C94" i="19"/>
  <c r="B95" i="19"/>
  <c r="D95" i="19" s="1"/>
  <c r="AF48" i="20" l="1"/>
  <c r="K96" i="19"/>
  <c r="C95" i="19"/>
  <c r="B96" i="19"/>
  <c r="D96" i="19" s="1"/>
  <c r="AF49" i="20" l="1"/>
  <c r="K97" i="19"/>
  <c r="C96" i="19"/>
  <c r="B97" i="19"/>
  <c r="D97" i="19" s="1"/>
  <c r="AF50" i="20" l="1"/>
  <c r="K98" i="19"/>
  <c r="C97" i="19"/>
  <c r="B98" i="19"/>
  <c r="D98" i="19" s="1"/>
  <c r="AF51" i="20" l="1"/>
  <c r="K99" i="19"/>
  <c r="C98" i="19"/>
  <c r="B99" i="19"/>
  <c r="D99" i="19" s="1"/>
  <c r="AF52" i="20" l="1"/>
  <c r="K100" i="19"/>
  <c r="C99" i="19"/>
  <c r="B100" i="19"/>
  <c r="D100" i="19" s="1"/>
  <c r="AF53" i="20" l="1"/>
  <c r="K101" i="19"/>
  <c r="C100" i="19"/>
  <c r="B101" i="19"/>
  <c r="D101" i="19" s="1"/>
  <c r="AF54" i="20" l="1"/>
  <c r="K102" i="19"/>
  <c r="C101" i="19"/>
  <c r="B102" i="19"/>
  <c r="D102" i="19" s="1"/>
  <c r="AF55" i="20" l="1"/>
  <c r="C102" i="19"/>
  <c r="B103" i="19"/>
  <c r="D103" i="19" s="1"/>
  <c r="C103" i="19" l="1"/>
  <c r="B104" i="19"/>
  <c r="D104" i="19" s="1"/>
  <c r="C104" i="19" l="1"/>
  <c r="B105" i="19"/>
  <c r="D105" i="19" s="1"/>
  <c r="C105" i="19" l="1"/>
  <c r="B106" i="19"/>
  <c r="D106" i="19" s="1"/>
  <c r="C106" i="19" l="1"/>
  <c r="B107" i="19"/>
  <c r="D107" i="19" s="1"/>
  <c r="C107" i="19" l="1"/>
  <c r="B108" i="19"/>
  <c r="D108" i="19" s="1"/>
  <c r="C108" i="19" l="1"/>
  <c r="B109" i="19"/>
  <c r="D109" i="19" s="1"/>
  <c r="C109" i="19" l="1"/>
  <c r="B110" i="19"/>
  <c r="D110" i="19" s="1"/>
  <c r="C110" i="19" l="1"/>
  <c r="B111" i="19"/>
  <c r="D111" i="19" s="1"/>
  <c r="C111" i="19" l="1"/>
  <c r="B112" i="19"/>
  <c r="D112" i="19" s="1"/>
  <c r="C112" i="19" l="1"/>
  <c r="B113" i="19"/>
  <c r="D113" i="19" s="1"/>
  <c r="C113" i="19" l="1"/>
  <c r="B114" i="19"/>
  <c r="D114" i="19" s="1"/>
  <c r="C114" i="19" l="1"/>
  <c r="B115" i="19"/>
  <c r="D115" i="19" s="1"/>
  <c r="C115" i="19" l="1"/>
  <c r="B116" i="19"/>
  <c r="D116" i="19" s="1"/>
  <c r="C116" i="19" l="1"/>
  <c r="B117" i="19"/>
  <c r="D117" i="19" s="1"/>
  <c r="C117" i="19" l="1"/>
  <c r="B118" i="19"/>
  <c r="D118" i="19" s="1"/>
  <c r="C118" i="19" l="1"/>
  <c r="B119" i="19"/>
  <c r="D119" i="19" s="1"/>
  <c r="C119" i="19" l="1"/>
  <c r="B120" i="19"/>
  <c r="D120" i="19" s="1"/>
  <c r="C120" i="19" l="1"/>
  <c r="B121" i="19"/>
  <c r="D121" i="19" s="1"/>
  <c r="C121" i="19" l="1"/>
  <c r="B122" i="19"/>
  <c r="D122" i="19" s="1"/>
  <c r="C122" i="19" l="1"/>
  <c r="B123" i="19"/>
  <c r="D123" i="19" s="1"/>
  <c r="C123" i="19" l="1"/>
  <c r="B124" i="19"/>
  <c r="D124" i="19" s="1"/>
  <c r="C124" i="19" l="1"/>
  <c r="B125" i="19"/>
  <c r="D125" i="19" s="1"/>
  <c r="C125" i="19" l="1"/>
  <c r="B126" i="19"/>
  <c r="D126" i="19" s="1"/>
  <c r="C126" i="19" l="1"/>
  <c r="B127" i="19"/>
  <c r="D127" i="19" s="1"/>
  <c r="C127" i="19" l="1"/>
  <c r="B128" i="19"/>
  <c r="D128" i="19" s="1"/>
  <c r="C128" i="19" l="1"/>
  <c r="B129" i="19"/>
  <c r="D129" i="19" s="1"/>
  <c r="C129" i="19" l="1"/>
  <c r="B130" i="19"/>
  <c r="D130" i="19" s="1"/>
  <c r="C130" i="19" l="1"/>
  <c r="B131" i="19"/>
  <c r="D131" i="19" s="1"/>
  <c r="C131" i="19" l="1"/>
  <c r="B132" i="19"/>
  <c r="D132" i="19" s="1"/>
  <c r="C132" i="19" l="1"/>
  <c r="B133" i="19"/>
  <c r="D133" i="19" s="1"/>
  <c r="C133" i="19" l="1"/>
  <c r="B134" i="19"/>
  <c r="D134" i="19" s="1"/>
  <c r="C134" i="19" l="1"/>
  <c r="B135" i="19"/>
  <c r="D135" i="19" s="1"/>
  <c r="C135" i="19" l="1"/>
  <c r="B136" i="19"/>
  <c r="D136" i="19" s="1"/>
  <c r="C136" i="19" l="1"/>
  <c r="B137" i="19"/>
  <c r="D137" i="19" s="1"/>
  <c r="C137" i="19" l="1"/>
  <c r="B138" i="19"/>
  <c r="D138" i="19" s="1"/>
  <c r="C138" i="19" l="1"/>
  <c r="B139" i="19"/>
  <c r="D139" i="19" s="1"/>
  <c r="C139" i="19" l="1"/>
  <c r="B140" i="19"/>
  <c r="D140" i="19" s="1"/>
  <c r="C140" i="19" l="1"/>
  <c r="B141" i="19"/>
  <c r="D141" i="19" s="1"/>
  <c r="C141" i="19" l="1"/>
  <c r="B142" i="19"/>
  <c r="D142" i="19" s="1"/>
  <c r="C142" i="19" l="1"/>
  <c r="B143" i="19"/>
  <c r="D143" i="19" s="1"/>
  <c r="C143" i="19" l="1"/>
  <c r="B144" i="19"/>
  <c r="D144" i="19" s="1"/>
  <c r="C144" i="19" l="1"/>
  <c r="B145" i="19"/>
  <c r="D145" i="19" s="1"/>
  <c r="C145" i="19" l="1"/>
  <c r="B146" i="19"/>
  <c r="D146" i="19" s="1"/>
  <c r="C146" i="19" l="1"/>
  <c r="B147" i="19"/>
  <c r="D147" i="19" s="1"/>
  <c r="C147" i="19" l="1"/>
  <c r="B148" i="19"/>
  <c r="D148" i="19" s="1"/>
  <c r="C148" i="19" l="1"/>
  <c r="B149" i="19"/>
  <c r="D149" i="19" s="1"/>
  <c r="C149" i="19" l="1"/>
  <c r="B150" i="19"/>
  <c r="D150" i="19" s="1"/>
  <c r="C150" i="19" l="1"/>
  <c r="B151" i="19"/>
  <c r="D151" i="19" s="1"/>
  <c r="C151" i="19" l="1"/>
  <c r="B152" i="19"/>
  <c r="D152" i="19" s="1"/>
  <c r="C152" i="19" l="1"/>
  <c r="B153" i="19"/>
  <c r="D153" i="19" s="1"/>
  <c r="C153" i="19" l="1"/>
  <c r="B154" i="19"/>
  <c r="D154" i="19" s="1"/>
  <c r="C154" i="19" l="1"/>
  <c r="B155" i="19"/>
  <c r="D155" i="19" s="1"/>
  <c r="C155" i="19" l="1"/>
  <c r="B156" i="19"/>
  <c r="D156" i="19" s="1"/>
  <c r="C156" i="19" l="1"/>
  <c r="B157" i="19"/>
  <c r="D157" i="19" s="1"/>
  <c r="C157" i="19" l="1"/>
  <c r="B158" i="19"/>
  <c r="D158" i="19" s="1"/>
  <c r="C158" i="19" l="1"/>
  <c r="B159" i="19"/>
  <c r="D159" i="19" s="1"/>
  <c r="C159" i="19" l="1"/>
  <c r="B160" i="19"/>
  <c r="D160" i="19" s="1"/>
  <c r="C160" i="19" l="1"/>
  <c r="B161" i="19"/>
  <c r="D161" i="19" s="1"/>
  <c r="C161" i="19" l="1"/>
  <c r="B162" i="19"/>
  <c r="D162" i="19" s="1"/>
  <c r="C162" i="19" l="1"/>
  <c r="B163" i="19"/>
  <c r="D163" i="19" s="1"/>
  <c r="C163" i="19" l="1"/>
  <c r="B164" i="19"/>
  <c r="D164" i="19" s="1"/>
  <c r="C164" i="19" l="1"/>
  <c r="B165" i="19"/>
  <c r="D165" i="19" s="1"/>
  <c r="C165" i="19" l="1"/>
  <c r="B166" i="19"/>
  <c r="D166" i="19" s="1"/>
  <c r="C166" i="19" l="1"/>
  <c r="B167" i="19"/>
  <c r="D167" i="19" s="1"/>
  <c r="C167" i="19" l="1"/>
  <c r="B168" i="19"/>
  <c r="D168" i="19" s="1"/>
  <c r="C168" i="19" l="1"/>
  <c r="B169" i="19"/>
  <c r="D169" i="19" s="1"/>
  <c r="C169" i="19" l="1"/>
  <c r="B170" i="19"/>
  <c r="D170" i="19" s="1"/>
  <c r="C170" i="19" l="1"/>
  <c r="B171" i="19"/>
  <c r="D171" i="19" s="1"/>
  <c r="C171" i="19" l="1"/>
  <c r="B172" i="19"/>
  <c r="D172" i="19" s="1"/>
  <c r="C172" i="19" l="1"/>
  <c r="B173" i="19"/>
  <c r="D173" i="19" s="1"/>
  <c r="C173" i="19" l="1"/>
  <c r="B174" i="19"/>
  <c r="D174" i="19" s="1"/>
  <c r="C174" i="19" l="1"/>
  <c r="B175" i="19"/>
  <c r="D175" i="19" s="1"/>
  <c r="C175" i="19" l="1"/>
  <c r="B176" i="19"/>
  <c r="D176" i="19" s="1"/>
  <c r="C176" i="19" l="1"/>
  <c r="B177" i="19"/>
  <c r="D177" i="19" s="1"/>
  <c r="C177" i="19" l="1"/>
  <c r="B178" i="19"/>
  <c r="D178" i="19" s="1"/>
  <c r="C178" i="19" l="1"/>
  <c r="B179" i="19"/>
  <c r="D179" i="19" s="1"/>
  <c r="C179" i="19" l="1"/>
  <c r="B180" i="19"/>
  <c r="D180" i="19" s="1"/>
  <c r="C180" i="19" l="1"/>
  <c r="B181" i="19"/>
  <c r="D181" i="19" s="1"/>
  <c r="C181" i="19" l="1"/>
  <c r="B182" i="19"/>
  <c r="D182" i="19" s="1"/>
  <c r="C182" i="19" l="1"/>
  <c r="B183" i="19"/>
  <c r="D183" i="19" s="1"/>
  <c r="C183" i="19" l="1"/>
  <c r="B184" i="19"/>
  <c r="D184" i="19" s="1"/>
  <c r="C184" i="19" l="1"/>
  <c r="B185" i="19"/>
  <c r="D185" i="19" s="1"/>
  <c r="C185" i="19" l="1"/>
  <c r="B186" i="19"/>
  <c r="D186" i="19" s="1"/>
  <c r="C186" i="19" l="1"/>
  <c r="B187" i="19"/>
  <c r="D187" i="19" s="1"/>
  <c r="C187" i="19" l="1"/>
  <c r="B188" i="19"/>
  <c r="D188" i="19" s="1"/>
  <c r="C188" i="19" l="1"/>
  <c r="B189" i="19"/>
  <c r="D189" i="19" s="1"/>
  <c r="C189" i="19" l="1"/>
  <c r="B190" i="19"/>
  <c r="D190" i="19" s="1"/>
  <c r="C190" i="19" l="1"/>
  <c r="B191" i="19"/>
  <c r="D191" i="19" s="1"/>
  <c r="C191" i="19" l="1"/>
  <c r="B192" i="19"/>
  <c r="D192" i="19" s="1"/>
  <c r="C192" i="19" l="1"/>
  <c r="B193" i="19"/>
  <c r="D193" i="19" s="1"/>
  <c r="C193" i="19" l="1"/>
  <c r="B194" i="19"/>
  <c r="D194" i="19" s="1"/>
  <c r="C194" i="19" l="1"/>
  <c r="B195" i="19"/>
  <c r="D195" i="19" s="1"/>
  <c r="C195" i="19" l="1"/>
  <c r="B196" i="19"/>
  <c r="D196" i="19" s="1"/>
  <c r="C196" i="19" l="1"/>
  <c r="B197" i="19"/>
  <c r="D197" i="19" s="1"/>
  <c r="C197" i="19" l="1"/>
  <c r="B198" i="19"/>
  <c r="D198" i="19" s="1"/>
  <c r="C198" i="19" l="1"/>
  <c r="B199" i="19"/>
  <c r="D199" i="19" s="1"/>
  <c r="C199" i="19" l="1"/>
  <c r="B200" i="19"/>
  <c r="D200" i="19" s="1"/>
  <c r="C200" i="19" l="1"/>
  <c r="B201" i="19"/>
  <c r="D201" i="19" s="1"/>
  <c r="C201" i="19" l="1"/>
  <c r="B202" i="19"/>
  <c r="D202" i="19" s="1"/>
  <c r="C202" i="19" l="1"/>
  <c r="B203" i="19"/>
  <c r="D203" i="19" s="1"/>
  <c r="C203" i="19" l="1"/>
  <c r="B204" i="19"/>
  <c r="D204" i="19" s="1"/>
  <c r="C204" i="19" l="1"/>
  <c r="B205" i="19"/>
  <c r="D205" i="19" s="1"/>
  <c r="C205" i="19" l="1"/>
  <c r="B206" i="19"/>
  <c r="D206" i="19" s="1"/>
  <c r="C206" i="19" l="1"/>
  <c r="B207" i="19"/>
  <c r="D207" i="19" s="1"/>
  <c r="C207" i="19" l="1"/>
  <c r="B208" i="19"/>
  <c r="D208" i="19" s="1"/>
  <c r="C208" i="19" l="1"/>
  <c r="B209" i="19"/>
  <c r="D209" i="19" s="1"/>
  <c r="C209" i="19" l="1"/>
  <c r="B210" i="19"/>
  <c r="D210" i="19" s="1"/>
  <c r="C210" i="19" l="1"/>
  <c r="B211" i="19"/>
  <c r="D211" i="19" s="1"/>
  <c r="C211" i="19" l="1"/>
  <c r="B212" i="19"/>
  <c r="D212" i="19" s="1"/>
  <c r="C212" i="19" l="1"/>
  <c r="B213" i="19"/>
  <c r="D213" i="19" s="1"/>
  <c r="C213" i="19" l="1"/>
  <c r="B214" i="19"/>
  <c r="D214" i="19" s="1"/>
  <c r="C214" i="19" l="1"/>
  <c r="B215" i="19"/>
  <c r="D215" i="19" s="1"/>
  <c r="C215" i="19" l="1"/>
  <c r="B216" i="19"/>
  <c r="D216" i="19" s="1"/>
  <c r="C216" i="19" l="1"/>
  <c r="B217" i="19"/>
  <c r="D217" i="19" s="1"/>
  <c r="C217" i="19" l="1"/>
  <c r="B218" i="19"/>
  <c r="D218" i="19" s="1"/>
  <c r="C218" i="19" l="1"/>
  <c r="B219" i="19"/>
  <c r="D219" i="19" s="1"/>
  <c r="C219" i="19" l="1"/>
  <c r="B220" i="19"/>
  <c r="D220" i="19" s="1"/>
  <c r="C220" i="19" l="1"/>
  <c r="B221" i="19"/>
  <c r="D221" i="19" s="1"/>
  <c r="C221" i="19" l="1"/>
  <c r="B222" i="19"/>
  <c r="D222" i="19" s="1"/>
  <c r="C222" i="19" l="1"/>
  <c r="B223" i="19"/>
  <c r="D223" i="19" s="1"/>
  <c r="C223" i="19" l="1"/>
  <c r="B224" i="19"/>
  <c r="D224" i="19" s="1"/>
  <c r="C224" i="19" l="1"/>
  <c r="B225" i="19"/>
  <c r="D225" i="19" s="1"/>
  <c r="C225" i="19" l="1"/>
  <c r="B226" i="19"/>
  <c r="D226" i="19" s="1"/>
  <c r="C226" i="19" l="1"/>
  <c r="B227" i="19"/>
  <c r="D227" i="19" s="1"/>
  <c r="C227" i="19" l="1"/>
  <c r="B228" i="19"/>
  <c r="D228" i="19" s="1"/>
  <c r="C228" i="19" l="1"/>
  <c r="B229" i="19"/>
  <c r="D229" i="19" s="1"/>
  <c r="C229" i="19" l="1"/>
  <c r="B230" i="19"/>
  <c r="D230" i="19" s="1"/>
  <c r="C230" i="19" l="1"/>
  <c r="B231" i="19"/>
  <c r="D231" i="19" s="1"/>
  <c r="C231" i="19" l="1"/>
  <c r="B232" i="19"/>
  <c r="D232" i="19" s="1"/>
  <c r="C232" i="19" l="1"/>
  <c r="B233" i="19"/>
  <c r="D233" i="19" s="1"/>
  <c r="C233" i="19" l="1"/>
  <c r="B234" i="19"/>
  <c r="D234" i="19" s="1"/>
  <c r="C234" i="19" l="1"/>
  <c r="B235" i="19"/>
  <c r="D235" i="19" s="1"/>
  <c r="C235" i="19" l="1"/>
  <c r="B236" i="19"/>
  <c r="D236" i="19" s="1"/>
  <c r="C236" i="19" l="1"/>
  <c r="B237" i="19"/>
  <c r="D237" i="19" s="1"/>
  <c r="C237" i="19" l="1"/>
  <c r="B238" i="19"/>
  <c r="D238" i="19" s="1"/>
  <c r="C238" i="19" l="1"/>
  <c r="B239" i="19"/>
  <c r="D239" i="19" s="1"/>
  <c r="C239" i="19" l="1"/>
  <c r="B240" i="19"/>
  <c r="D240" i="19" s="1"/>
  <c r="C240" i="19" l="1"/>
  <c r="B241" i="19"/>
  <c r="D241" i="19" s="1"/>
  <c r="C241" i="19" l="1"/>
  <c r="B242" i="19"/>
  <c r="D242" i="19" s="1"/>
  <c r="C242" i="19" l="1"/>
  <c r="B243" i="19"/>
  <c r="D243" i="19" s="1"/>
  <c r="C243" i="19" l="1"/>
  <c r="B244" i="19"/>
  <c r="D244" i="19" s="1"/>
  <c r="C244" i="19" l="1"/>
  <c r="B245" i="19"/>
  <c r="D245" i="19" s="1"/>
  <c r="C245" i="19" l="1"/>
  <c r="B246" i="19"/>
  <c r="D246" i="19" s="1"/>
  <c r="C246" i="19" l="1"/>
  <c r="B247" i="19"/>
  <c r="D247" i="19" s="1"/>
  <c r="C247" i="19" l="1"/>
  <c r="B248" i="19"/>
  <c r="D248" i="19" s="1"/>
  <c r="C248" i="19" l="1"/>
  <c r="B249" i="19"/>
  <c r="D249" i="19" s="1"/>
  <c r="C249" i="19" l="1"/>
  <c r="B250" i="19"/>
  <c r="D250" i="19" s="1"/>
  <c r="C250" i="19" l="1"/>
  <c r="B251" i="19"/>
  <c r="D251" i="19" s="1"/>
  <c r="C251" i="19" l="1"/>
  <c r="B252" i="19"/>
  <c r="D252" i="19" s="1"/>
  <c r="C252" i="19" l="1"/>
  <c r="B253" i="19"/>
  <c r="D253" i="19" s="1"/>
  <c r="C253" i="19" l="1"/>
  <c r="B254" i="19"/>
  <c r="D254" i="19" s="1"/>
  <c r="C254" i="19" l="1"/>
  <c r="B255" i="19"/>
  <c r="D255" i="19" s="1"/>
  <c r="C255" i="19" l="1"/>
  <c r="B256" i="19"/>
  <c r="D256" i="19" s="1"/>
  <c r="C256" i="19" l="1"/>
  <c r="B257" i="19"/>
  <c r="D257" i="19" s="1"/>
  <c r="C257" i="19" l="1"/>
  <c r="B258" i="19"/>
  <c r="D258" i="19" s="1"/>
  <c r="C258" i="19" l="1"/>
  <c r="B259" i="19"/>
  <c r="D259" i="19" s="1"/>
  <c r="C259" i="19" l="1"/>
  <c r="B260" i="19"/>
  <c r="D260" i="19" s="1"/>
  <c r="C260" i="19" l="1"/>
  <c r="B261" i="19"/>
  <c r="D261" i="19" s="1"/>
  <c r="C261" i="19" l="1"/>
  <c r="B262" i="19"/>
  <c r="D262" i="19" s="1"/>
  <c r="C262" i="19" l="1"/>
  <c r="B263" i="19"/>
  <c r="D263" i="19" s="1"/>
  <c r="C263" i="19" l="1"/>
  <c r="B264" i="19"/>
  <c r="D264" i="19" s="1"/>
  <c r="C264" i="19" l="1"/>
  <c r="B265" i="19"/>
  <c r="D265" i="19" s="1"/>
  <c r="C265" i="19" l="1"/>
  <c r="B266" i="19"/>
  <c r="D266" i="19" s="1"/>
  <c r="C266" i="19" l="1"/>
  <c r="B267" i="19"/>
  <c r="D267" i="19" s="1"/>
  <c r="C267" i="19" l="1"/>
  <c r="B268" i="19"/>
  <c r="D268" i="19" s="1"/>
  <c r="C268" i="19" l="1"/>
  <c r="B269" i="19"/>
  <c r="D269" i="19" s="1"/>
  <c r="C269" i="19" l="1"/>
  <c r="B270" i="19"/>
  <c r="D270" i="19" s="1"/>
  <c r="C270" i="19" l="1"/>
  <c r="B271" i="19"/>
  <c r="D271" i="19" s="1"/>
  <c r="C271" i="19" l="1"/>
  <c r="B272" i="19"/>
  <c r="D272" i="19" s="1"/>
  <c r="C272" i="19" l="1"/>
  <c r="B273" i="19"/>
  <c r="D273" i="19" s="1"/>
  <c r="C273" i="19" l="1"/>
  <c r="B274" i="19"/>
  <c r="D274" i="19" s="1"/>
  <c r="C274" i="19" l="1"/>
  <c r="B275" i="19"/>
  <c r="D275" i="19" s="1"/>
  <c r="C275" i="19" l="1"/>
  <c r="B276" i="19"/>
  <c r="D276" i="19" s="1"/>
  <c r="C276" i="19" l="1"/>
  <c r="B277" i="19"/>
  <c r="D277" i="19" s="1"/>
  <c r="C277" i="19" l="1"/>
  <c r="B278" i="19"/>
  <c r="D278" i="19" s="1"/>
  <c r="C278" i="19" l="1"/>
  <c r="B279" i="19"/>
  <c r="D279" i="19" s="1"/>
  <c r="C279" i="19" l="1"/>
  <c r="B280" i="19"/>
  <c r="D280" i="19" s="1"/>
  <c r="C280" i="19" l="1"/>
  <c r="B281" i="19"/>
  <c r="D281" i="19" s="1"/>
  <c r="C281" i="19" l="1"/>
  <c r="B282" i="19"/>
  <c r="D282" i="19" s="1"/>
  <c r="C282" i="19" l="1"/>
  <c r="B283" i="19"/>
  <c r="D283" i="19" s="1"/>
  <c r="C283" i="19" l="1"/>
  <c r="B284" i="19"/>
  <c r="D284" i="19" s="1"/>
  <c r="C284" i="19" l="1"/>
  <c r="B285" i="19"/>
  <c r="D285" i="19" s="1"/>
  <c r="C285" i="19" l="1"/>
  <c r="B286" i="19"/>
  <c r="D286" i="19" s="1"/>
  <c r="C286" i="19" l="1"/>
  <c r="B287" i="19"/>
  <c r="D287" i="19" s="1"/>
  <c r="C287" i="19" l="1"/>
  <c r="B288" i="19"/>
  <c r="D288" i="19" s="1"/>
  <c r="C288" i="19" l="1"/>
  <c r="B289" i="19"/>
  <c r="D289" i="19" s="1"/>
  <c r="C289" i="19" l="1"/>
  <c r="B290" i="19"/>
  <c r="D290" i="19" s="1"/>
  <c r="C290" i="19" l="1"/>
  <c r="B291" i="19"/>
  <c r="D291" i="19" s="1"/>
  <c r="C291" i="19" l="1"/>
  <c r="B292" i="19"/>
  <c r="D292" i="19" s="1"/>
  <c r="C292" i="19" l="1"/>
  <c r="B293" i="19"/>
  <c r="D293" i="19" s="1"/>
  <c r="C293" i="19" l="1"/>
  <c r="B294" i="19"/>
  <c r="D294" i="19" s="1"/>
  <c r="C294" i="19" l="1"/>
  <c r="B295" i="19"/>
  <c r="D295" i="19" s="1"/>
  <c r="C295" i="19" l="1"/>
  <c r="B296" i="19"/>
  <c r="D296" i="19" s="1"/>
  <c r="C296" i="19" l="1"/>
  <c r="B297" i="19"/>
  <c r="D297" i="19" s="1"/>
  <c r="C297" i="19" l="1"/>
  <c r="B298" i="19"/>
  <c r="D298" i="19" s="1"/>
  <c r="C298" i="19" l="1"/>
  <c r="B299" i="19"/>
  <c r="D299" i="19" s="1"/>
  <c r="C299" i="19" l="1"/>
  <c r="B300" i="19"/>
  <c r="D300" i="19" s="1"/>
  <c r="C300" i="19" l="1"/>
  <c r="B301" i="19"/>
  <c r="D301" i="19" s="1"/>
  <c r="C301" i="19" l="1"/>
  <c r="B302" i="19"/>
  <c r="D302" i="19" s="1"/>
  <c r="C302" i="19" l="1"/>
  <c r="B303" i="19"/>
  <c r="D303" i="19" s="1"/>
  <c r="C303" i="19" l="1"/>
  <c r="B304" i="19"/>
  <c r="D304" i="19" s="1"/>
  <c r="C304" i="19" l="1"/>
  <c r="B305" i="19"/>
  <c r="D305" i="19" s="1"/>
  <c r="C305" i="19" l="1"/>
  <c r="B306" i="19"/>
  <c r="D306" i="19" s="1"/>
  <c r="C306" i="19" l="1"/>
  <c r="B307" i="19"/>
  <c r="D307" i="19" s="1"/>
  <c r="C307" i="19" l="1"/>
  <c r="B308" i="19"/>
  <c r="D308" i="19" s="1"/>
  <c r="C308" i="19" l="1"/>
  <c r="B309" i="19"/>
  <c r="D309" i="19" s="1"/>
  <c r="C309" i="19" l="1"/>
  <c r="B310" i="19"/>
  <c r="D310" i="19" s="1"/>
  <c r="C310" i="19" l="1"/>
  <c r="B311" i="19"/>
  <c r="D311" i="19" s="1"/>
  <c r="C311" i="19" l="1"/>
  <c r="B312" i="19"/>
  <c r="D312" i="19" s="1"/>
  <c r="C312" i="19" l="1"/>
  <c r="B313" i="19"/>
  <c r="D313" i="19" s="1"/>
  <c r="C313" i="19" l="1"/>
  <c r="B314" i="19"/>
  <c r="D314" i="19" s="1"/>
  <c r="C314" i="19" l="1"/>
  <c r="B315" i="19"/>
  <c r="D315" i="19" s="1"/>
  <c r="C315" i="19" l="1"/>
  <c r="B316" i="19"/>
  <c r="D316" i="19" s="1"/>
  <c r="C316" i="19" l="1"/>
  <c r="B317" i="19"/>
  <c r="D317" i="19" s="1"/>
  <c r="C317" i="19" l="1"/>
  <c r="B318" i="19"/>
  <c r="D318" i="19" s="1"/>
  <c r="C318" i="19" l="1"/>
  <c r="B319" i="19"/>
  <c r="D319" i="19" s="1"/>
  <c r="C319" i="19" l="1"/>
  <c r="B320" i="19"/>
  <c r="D320" i="19" s="1"/>
  <c r="C320" i="19" l="1"/>
  <c r="B321" i="19"/>
  <c r="D321" i="19" s="1"/>
  <c r="C321" i="19" l="1"/>
  <c r="B322" i="19"/>
  <c r="D322" i="19" s="1"/>
  <c r="C322" i="19" l="1"/>
  <c r="B323" i="19"/>
  <c r="D323" i="19" s="1"/>
  <c r="C323" i="19" l="1"/>
  <c r="B324" i="19"/>
  <c r="D324" i="19" s="1"/>
  <c r="C324" i="19" l="1"/>
  <c r="B325" i="19"/>
  <c r="D325" i="19" s="1"/>
  <c r="C325" i="19" l="1"/>
  <c r="B326" i="19"/>
  <c r="D326" i="19" s="1"/>
  <c r="C326" i="19" l="1"/>
  <c r="B327" i="19"/>
  <c r="D327" i="19" s="1"/>
  <c r="C327" i="19" l="1"/>
  <c r="B328" i="19"/>
  <c r="D328" i="19" s="1"/>
  <c r="C328" i="19" l="1"/>
  <c r="B329" i="19"/>
  <c r="D329" i="19" s="1"/>
  <c r="C329" i="19" l="1"/>
  <c r="B330" i="19"/>
  <c r="D330" i="19" s="1"/>
  <c r="C330" i="19" l="1"/>
  <c r="B331" i="19"/>
  <c r="D331" i="19" s="1"/>
  <c r="C331" i="19" l="1"/>
  <c r="B332" i="19"/>
  <c r="D332" i="19" s="1"/>
  <c r="C332" i="19" l="1"/>
  <c r="B333" i="19"/>
  <c r="D333" i="19" s="1"/>
  <c r="C333" i="19" l="1"/>
  <c r="B334" i="19"/>
  <c r="D334" i="19" s="1"/>
  <c r="C334" i="19" l="1"/>
  <c r="B335" i="19"/>
  <c r="D335" i="19" s="1"/>
  <c r="C335" i="19" l="1"/>
  <c r="B336" i="19"/>
  <c r="D336" i="19" s="1"/>
  <c r="C336" i="19" l="1"/>
  <c r="B337" i="19"/>
  <c r="D337" i="19" s="1"/>
  <c r="C337" i="19" l="1"/>
  <c r="B338" i="19"/>
  <c r="D338" i="19" s="1"/>
  <c r="C338" i="19" l="1"/>
  <c r="B339" i="19"/>
  <c r="D339" i="19" s="1"/>
  <c r="C339" i="19" l="1"/>
  <c r="B340" i="19"/>
  <c r="D340" i="19" s="1"/>
  <c r="C340" i="19" l="1"/>
  <c r="B341" i="19"/>
  <c r="D341" i="19" s="1"/>
  <c r="C341" i="19" l="1"/>
  <c r="B342" i="19"/>
  <c r="D342" i="19" s="1"/>
  <c r="C342" i="19" l="1"/>
  <c r="B343" i="19"/>
  <c r="D343" i="19" s="1"/>
  <c r="C343" i="19" l="1"/>
  <c r="B344" i="19"/>
  <c r="D344" i="19" s="1"/>
  <c r="C344" i="19" l="1"/>
  <c r="B345" i="19"/>
  <c r="D345" i="19" s="1"/>
  <c r="C345" i="19" l="1"/>
  <c r="B346" i="19"/>
  <c r="D346" i="19" s="1"/>
  <c r="C346" i="19" l="1"/>
  <c r="B347" i="19"/>
  <c r="D347" i="19" s="1"/>
  <c r="C347" i="19" l="1"/>
  <c r="B348" i="19"/>
  <c r="D348" i="19" s="1"/>
  <c r="C348" i="19" l="1"/>
  <c r="B349" i="19"/>
  <c r="D349" i="19" s="1"/>
  <c r="C349" i="19" l="1"/>
  <c r="B350" i="19"/>
  <c r="D350" i="19" s="1"/>
  <c r="C350" i="19" l="1"/>
  <c r="B351" i="19"/>
  <c r="D351" i="19" s="1"/>
  <c r="C351" i="19" l="1"/>
  <c r="B352" i="19"/>
  <c r="D352" i="19" s="1"/>
  <c r="C352" i="19" l="1"/>
  <c r="B353" i="19"/>
  <c r="D353" i="19" s="1"/>
  <c r="C353" i="19" l="1"/>
  <c r="B354" i="19"/>
  <c r="D354" i="19" s="1"/>
  <c r="C354" i="19" l="1"/>
  <c r="B355" i="19"/>
  <c r="D355" i="19" s="1"/>
  <c r="C355" i="19" l="1"/>
  <c r="B356" i="19"/>
  <c r="D356" i="19" s="1"/>
  <c r="C356" i="19" l="1"/>
  <c r="B357" i="19"/>
  <c r="D357" i="19" s="1"/>
  <c r="C357" i="19" l="1"/>
  <c r="B358" i="19"/>
  <c r="D358" i="19" s="1"/>
  <c r="C358" i="19" l="1"/>
  <c r="B359" i="19"/>
  <c r="D359" i="19" s="1"/>
  <c r="C359" i="19" l="1"/>
  <c r="B360" i="19"/>
  <c r="D360" i="19" s="1"/>
  <c r="C360" i="19" l="1"/>
  <c r="B361" i="19"/>
  <c r="D361" i="19" s="1"/>
  <c r="C361" i="19" l="1"/>
  <c r="B362" i="19"/>
  <c r="D362" i="19" s="1"/>
  <c r="C362" i="19" l="1"/>
  <c r="B363" i="19"/>
  <c r="D363" i="19" s="1"/>
  <c r="C363" i="19" l="1"/>
  <c r="B364" i="19"/>
  <c r="D364" i="19" s="1"/>
  <c r="C364" i="19" l="1"/>
  <c r="B365" i="19"/>
  <c r="D365" i="19" s="1"/>
  <c r="C365" i="19" l="1"/>
  <c r="B366" i="19"/>
  <c r="D366" i="19" s="1"/>
  <c r="C366" i="19" l="1"/>
  <c r="B367" i="19"/>
  <c r="D367" i="19" s="1"/>
  <c r="C367" i="19" l="1"/>
  <c r="B368" i="19"/>
  <c r="D368" i="19" s="1"/>
  <c r="K8" i="19" s="1"/>
  <c r="AB11" i="20" s="1"/>
  <c r="K4" i="19" l="1"/>
  <c r="AB7" i="20" s="1"/>
  <c r="K5" i="19"/>
  <c r="AB8" i="20" s="1"/>
  <c r="K6" i="19"/>
  <c r="AB9" i="20" s="1"/>
  <c r="K10" i="19"/>
  <c r="AB13" i="20" s="1"/>
  <c r="K7" i="19"/>
  <c r="AB10" i="20" s="1"/>
  <c r="K11" i="19"/>
  <c r="AB14" i="20" s="1"/>
  <c r="K12" i="19"/>
  <c r="AB15" i="20" s="1"/>
  <c r="K9" i="19"/>
  <c r="AB12" i="20" s="1"/>
  <c r="K3" i="19"/>
  <c r="C368" i="19"/>
  <c r="R3" i="19" s="1"/>
  <c r="C13" i="20"/>
  <c r="M15" i="20"/>
  <c r="T25" i="20"/>
  <c r="U42" i="20"/>
  <c r="T31" i="20"/>
  <c r="G32" i="20"/>
  <c r="V23" i="20"/>
  <c r="P41" i="20"/>
  <c r="U33" i="20"/>
  <c r="J25" i="20"/>
  <c r="H22" i="20"/>
  <c r="F32" i="20"/>
  <c r="B22" i="20"/>
  <c r="N15" i="20"/>
  <c r="T15" i="20"/>
  <c r="C41" i="20"/>
  <c r="E22" i="20"/>
  <c r="W14" i="20"/>
  <c r="J43" i="20"/>
  <c r="J35" i="20"/>
  <c r="P14" i="20"/>
  <c r="J34" i="20"/>
  <c r="W40" i="20"/>
  <c r="G30" i="20"/>
  <c r="M21" i="20"/>
  <c r="U24" i="20"/>
  <c r="D34" i="20"/>
  <c r="U15" i="20"/>
  <c r="D24" i="20"/>
  <c r="K33" i="20"/>
  <c r="U13" i="20"/>
  <c r="E34" i="20"/>
  <c r="N43" i="20"/>
  <c r="B42" i="20"/>
  <c r="P32" i="20"/>
  <c r="L24" i="20"/>
  <c r="U39" i="20"/>
  <c r="D40" i="20"/>
  <c r="M43" i="20"/>
  <c r="C30" i="20"/>
  <c r="B40" i="20"/>
  <c r="E15" i="20"/>
  <c r="T12" i="20"/>
  <c r="F15" i="20"/>
  <c r="S15" i="20"/>
  <c r="K31" i="20"/>
  <c r="W25" i="20"/>
  <c r="G24" i="20"/>
  <c r="E33" i="20"/>
  <c r="N44" i="20"/>
  <c r="E40" i="20"/>
  <c r="E16" i="20"/>
  <c r="J23" i="20"/>
  <c r="P23" i="20"/>
  <c r="S34" i="20"/>
  <c r="J41" i="20"/>
  <c r="G35" i="20"/>
  <c r="P42" i="20"/>
  <c r="E31" i="20"/>
  <c r="L40" i="20"/>
  <c r="U34" i="20"/>
  <c r="M23" i="20"/>
  <c r="U43" i="20"/>
  <c r="D33" i="20"/>
  <c r="T21" i="20"/>
  <c r="H31" i="20"/>
  <c r="S13" i="20"/>
  <c r="T13" i="20"/>
  <c r="K44" i="20"/>
  <c r="M44" i="20"/>
  <c r="P39" i="20"/>
  <c r="J13" i="20"/>
  <c r="G41" i="20"/>
  <c r="U35" i="20"/>
  <c r="P15" i="20"/>
  <c r="R39" i="20"/>
  <c r="H33" i="20"/>
  <c r="V32" i="20"/>
  <c r="D16" i="20"/>
  <c r="B43" i="20"/>
  <c r="J21" i="20"/>
  <c r="G39" i="20"/>
  <c r="X30" i="20"/>
  <c r="C25" i="20"/>
  <c r="S32" i="20"/>
  <c r="J42" i="20"/>
  <c r="T34" i="20"/>
  <c r="O41" i="20"/>
  <c r="K32" i="20"/>
  <c r="M13" i="20"/>
  <c r="C39" i="20"/>
  <c r="F40" i="20"/>
  <c r="X21" i="20"/>
  <c r="N13" i="20"/>
  <c r="R16" i="20"/>
  <c r="T14" i="20"/>
  <c r="G40" i="20"/>
  <c r="L32" i="20"/>
  <c r="S24" i="20"/>
  <c r="O17" i="20"/>
  <c r="J12" i="20"/>
  <c r="O15" i="20"/>
  <c r="P22" i="20"/>
  <c r="L39" i="20"/>
  <c r="R43" i="20"/>
  <c r="M31" i="20"/>
  <c r="K23" i="20"/>
  <c r="U31" i="20"/>
  <c r="M30" i="20"/>
  <c r="D31" i="20"/>
  <c r="X34" i="20"/>
  <c r="O25" i="20"/>
  <c r="S35" i="20"/>
  <c r="J24" i="20"/>
  <c r="T43" i="20"/>
  <c r="B41" i="20"/>
  <c r="U26" i="20"/>
  <c r="G22" i="20"/>
  <c r="W39" i="20"/>
  <c r="P13" i="20"/>
  <c r="T33" i="20"/>
  <c r="N12" i="20"/>
  <c r="K15" i="20"/>
  <c r="E26" i="20"/>
  <c r="D23" i="20"/>
  <c r="R14" i="20"/>
  <c r="V13" i="20"/>
  <c r="S31" i="20"/>
  <c r="G17" i="20"/>
  <c r="S33" i="20"/>
  <c r="G14" i="20"/>
  <c r="P34" i="20"/>
  <c r="X39" i="20"/>
  <c r="G23" i="20"/>
  <c r="F43" i="20"/>
  <c r="L14" i="20"/>
  <c r="N26" i="20"/>
  <c r="B21" i="20"/>
  <c r="U40" i="20"/>
  <c r="M41" i="20"/>
  <c r="J22" i="20"/>
  <c r="U25" i="20"/>
  <c r="T32" i="20"/>
  <c r="R17" i="20"/>
  <c r="O31" i="20"/>
  <c r="V35" i="20"/>
  <c r="W15" i="20"/>
  <c r="F22" i="20"/>
  <c r="B34" i="20"/>
  <c r="M42" i="20"/>
  <c r="X23" i="20"/>
  <c r="O24" i="20"/>
  <c r="N22" i="20"/>
  <c r="T41" i="20"/>
  <c r="W13" i="20"/>
  <c r="D17" i="20"/>
  <c r="H13" i="20"/>
  <c r="D21" i="20"/>
  <c r="G42" i="20"/>
  <c r="K26" i="20"/>
  <c r="M14" i="20"/>
  <c r="R30" i="20"/>
  <c r="R40" i="20"/>
  <c r="R25" i="20"/>
  <c r="K12" i="20"/>
  <c r="V34" i="20"/>
  <c r="D25" i="20"/>
  <c r="P21" i="20"/>
  <c r="N21" i="20"/>
  <c r="O12" i="20"/>
  <c r="F33" i="20"/>
  <c r="W23" i="20"/>
  <c r="S14" i="20"/>
  <c r="D43" i="20"/>
  <c r="X40" i="20"/>
  <c r="J30" i="20"/>
  <c r="F26" i="20"/>
  <c r="L23" i="20"/>
  <c r="W16" i="20"/>
  <c r="O32" i="20"/>
  <c r="J44" i="20"/>
  <c r="S26" i="20"/>
  <c r="F16" i="20"/>
  <c r="H17" i="20"/>
  <c r="N33" i="20"/>
  <c r="H16" i="20"/>
  <c r="V12" i="20"/>
  <c r="C21" i="20"/>
  <c r="E24" i="20"/>
  <c r="N41" i="20"/>
  <c r="V42" i="20"/>
  <c r="M39" i="20"/>
  <c r="N35" i="20"/>
  <c r="L13" i="20"/>
  <c r="N23" i="20"/>
  <c r="R13" i="20"/>
  <c r="V24" i="20"/>
  <c r="X13" i="20"/>
  <c r="K14" i="20"/>
  <c r="C23" i="20"/>
  <c r="R41" i="20"/>
  <c r="K34" i="20"/>
  <c r="H34" i="20"/>
  <c r="T26" i="20"/>
  <c r="E17" i="20"/>
  <c r="W41" i="20"/>
  <c r="H26" i="20"/>
  <c r="X33" i="20"/>
  <c r="T17" i="20"/>
  <c r="D30" i="20"/>
  <c r="T39" i="20"/>
  <c r="X43" i="20"/>
  <c r="V15" i="20"/>
  <c r="V41" i="20"/>
  <c r="S42" i="20"/>
  <c r="U21" i="20"/>
  <c r="N39" i="20"/>
  <c r="J16" i="20"/>
  <c r="W43" i="20"/>
  <c r="L43" i="20"/>
  <c r="H14" i="20"/>
  <c r="K42" i="20"/>
  <c r="J31" i="20"/>
  <c r="O21" i="20"/>
  <c r="H32" i="20"/>
  <c r="V30" i="20"/>
  <c r="H23" i="20"/>
  <c r="W44" i="20"/>
  <c r="P31" i="20"/>
  <c r="X42" i="20"/>
  <c r="U32" i="20"/>
  <c r="B33" i="20"/>
  <c r="M12" i="20"/>
  <c r="C24" i="20"/>
  <c r="L25" i="20"/>
  <c r="X14" i="20"/>
  <c r="K39" i="20"/>
  <c r="B14" i="20"/>
  <c r="G43" i="20"/>
  <c r="F13" i="20"/>
  <c r="U14" i="20"/>
  <c r="E41" i="20"/>
  <c r="R31" i="20"/>
  <c r="H25" i="20"/>
  <c r="T40" i="20"/>
  <c r="F44" i="20"/>
  <c r="M33" i="20"/>
  <c r="W42" i="20"/>
  <c r="C42" i="20"/>
  <c r="T16" i="20"/>
  <c r="J15" i="20"/>
  <c r="S17" i="20"/>
  <c r="G33" i="20"/>
  <c r="P24" i="20"/>
  <c r="K25" i="20"/>
  <c r="X17" i="20"/>
  <c r="T22" i="20"/>
  <c r="O22" i="20"/>
  <c r="B32" i="20"/>
  <c r="J26" i="20"/>
  <c r="B25" i="20"/>
  <c r="O16" i="20"/>
  <c r="G21" i="20"/>
  <c r="V21" i="20"/>
  <c r="H24" i="20"/>
  <c r="V17" i="20"/>
  <c r="T42" i="20"/>
  <c r="F21" i="20"/>
  <c r="D13" i="20"/>
  <c r="X22" i="20"/>
  <c r="G26" i="20"/>
  <c r="S22" i="20"/>
  <c r="V22" i="20"/>
  <c r="K41" i="20"/>
  <c r="V14" i="20"/>
  <c r="G34" i="20"/>
  <c r="F39" i="20"/>
  <c r="W12" i="20"/>
  <c r="H41" i="20"/>
  <c r="J39" i="20"/>
  <c r="E32" i="20"/>
  <c r="L41" i="20"/>
  <c r="F25" i="20"/>
  <c r="M24" i="20"/>
  <c r="P35" i="20"/>
  <c r="O26" i="20"/>
  <c r="R21" i="20"/>
  <c r="V25" i="20"/>
  <c r="R32" i="20"/>
  <c r="H43" i="20"/>
  <c r="H35" i="20"/>
  <c r="P33" i="20"/>
  <c r="V39" i="20"/>
  <c r="K16" i="20"/>
  <c r="D44" i="20"/>
  <c r="G13" i="20"/>
  <c r="X12" i="20"/>
  <c r="O39" i="20"/>
  <c r="X31" i="20"/>
  <c r="W32" i="20"/>
  <c r="R33" i="20"/>
  <c r="X15" i="20"/>
  <c r="L44" i="20"/>
  <c r="L26" i="20"/>
  <c r="O30" i="20"/>
  <c r="V31" i="20"/>
  <c r="S43" i="20"/>
  <c r="O23" i="20"/>
  <c r="L33" i="20"/>
  <c r="H39" i="20"/>
  <c r="L30" i="20"/>
  <c r="O33" i="20"/>
  <c r="K24" i="20"/>
  <c r="E23" i="20"/>
  <c r="W17" i="20"/>
  <c r="C17" i="20"/>
  <c r="W24" i="20"/>
  <c r="G15" i="20"/>
  <c r="U16" i="20"/>
  <c r="C40" i="20"/>
  <c r="E35" i="20"/>
  <c r="F14" i="20"/>
  <c r="F31" i="20"/>
  <c r="F34" i="20"/>
  <c r="S41" i="20"/>
  <c r="C32" i="20"/>
  <c r="C15" i="20"/>
  <c r="N31" i="20"/>
  <c r="L42" i="20"/>
  <c r="C22" i="20"/>
  <c r="J17" i="20"/>
  <c r="B15" i="20"/>
  <c r="B17" i="20"/>
  <c r="S25" i="20"/>
  <c r="D32" i="20"/>
  <c r="C34" i="20"/>
  <c r="W21" i="20"/>
  <c r="E44" i="20"/>
  <c r="B35" i="20"/>
  <c r="M32" i="20"/>
  <c r="L15" i="20"/>
  <c r="U12" i="20"/>
  <c r="V44" i="20"/>
  <c r="U30" i="20"/>
  <c r="O42" i="20"/>
  <c r="M40" i="20"/>
  <c r="W31" i="20"/>
  <c r="P12" i="20"/>
  <c r="U22" i="20"/>
  <c r="U41" i="20"/>
  <c r="B13" i="20"/>
  <c r="C35" i="20"/>
  <c r="P43" i="20"/>
  <c r="T44" i="20"/>
  <c r="R26" i="20"/>
  <c r="X26" i="20"/>
  <c r="W26" i="20"/>
  <c r="B31" i="20"/>
  <c r="C31" i="20"/>
  <c r="O40" i="20"/>
  <c r="T35" i="20"/>
  <c r="X44" i="20"/>
  <c r="T23" i="20"/>
  <c r="X24" i="20"/>
  <c r="O44" i="20"/>
  <c r="W33" i="20"/>
  <c r="N30" i="20"/>
  <c r="V26" i="20"/>
  <c r="B26" i="20"/>
  <c r="W30" i="20"/>
  <c r="F24" i="20"/>
  <c r="J32" i="20"/>
  <c r="B44" i="20"/>
  <c r="M17" i="20"/>
  <c r="P30" i="20"/>
  <c r="K13" i="20"/>
  <c r="N14" i="20"/>
  <c r="F41" i="20"/>
  <c r="N40" i="20"/>
  <c r="M25" i="20"/>
  <c r="R23" i="20"/>
  <c r="V40" i="20"/>
  <c r="X32" i="20"/>
  <c r="D42" i="20"/>
  <c r="E25" i="20"/>
  <c r="E43" i="20"/>
  <c r="N32" i="20"/>
  <c r="R44" i="20"/>
  <c r="H15" i="20"/>
  <c r="L17" i="20"/>
  <c r="D26" i="20"/>
  <c r="N42" i="20"/>
  <c r="D14" i="20"/>
  <c r="R15" i="20"/>
  <c r="W35" i="20"/>
  <c r="S23" i="20"/>
  <c r="C33" i="20"/>
  <c r="G25" i="20"/>
  <c r="E13" i="20"/>
  <c r="O13" i="20"/>
  <c r="L16" i="20"/>
  <c r="X25" i="20"/>
  <c r="S40" i="20"/>
  <c r="F30" i="20"/>
  <c r="D35" i="20"/>
  <c r="K40" i="20"/>
  <c r="K43" i="20"/>
  <c r="N17" i="20"/>
  <c r="B16" i="20"/>
  <c r="P40" i="20"/>
  <c r="U23" i="20"/>
  <c r="L31" i="20"/>
  <c r="C43" i="20"/>
  <c r="C14" i="20"/>
  <c r="S30" i="20"/>
  <c r="T24" i="20"/>
  <c r="V33" i="20"/>
  <c r="H21" i="20"/>
  <c r="K22" i="20"/>
  <c r="D41" i="20"/>
  <c r="P16" i="20"/>
  <c r="V16" i="20"/>
  <c r="B24" i="20"/>
  <c r="M22" i="20"/>
  <c r="T30" i="20"/>
  <c r="B23" i="20"/>
  <c r="L35" i="20"/>
  <c r="R34" i="20"/>
  <c r="H30" i="20"/>
  <c r="H42" i="20"/>
  <c r="C16" i="20"/>
  <c r="E42" i="20"/>
  <c r="X41" i="20"/>
  <c r="L22" i="20"/>
  <c r="R42" i="20"/>
  <c r="N25" i="20"/>
  <c r="O14" i="20"/>
  <c r="P25" i="20"/>
  <c r="N24" i="20"/>
  <c r="J33" i="20"/>
  <c r="D22" i="20"/>
  <c r="F23" i="20"/>
  <c r="D15" i="20"/>
  <c r="R24" i="20"/>
  <c r="F42" i="20"/>
  <c r="M34" i="20"/>
  <c r="F35" i="20"/>
  <c r="J40" i="20"/>
  <c r="O34" i="20"/>
  <c r="W22" i="20"/>
  <c r="J14" i="20"/>
  <c r="H40" i="20"/>
  <c r="G31" i="20"/>
  <c r="N16" i="20"/>
  <c r="E14" i="20"/>
  <c r="K35" i="20"/>
  <c r="G44" i="20"/>
  <c r="H44" i="20"/>
  <c r="M26" i="20"/>
  <c r="R22" i="20"/>
  <c r="S16" i="20"/>
  <c r="S23" i="19"/>
  <c r="L12" i="20" l="1"/>
  <c r="G16" i="20"/>
  <c r="C26" i="20"/>
  <c r="O35" i="20"/>
  <c r="B30" i="20"/>
  <c r="K21" i="20"/>
  <c r="K30" i="20"/>
  <c r="F17" i="20"/>
  <c r="R6" i="19"/>
  <c r="S6" i="19" s="1"/>
  <c r="S12" i="19"/>
  <c r="S21" i="19"/>
  <c r="S13" i="19"/>
  <c r="R7" i="19"/>
  <c r="S7" i="19" s="1"/>
  <c r="R5" i="19"/>
  <c r="S5" i="19" s="1"/>
  <c r="R4" i="19"/>
  <c r="S4" i="19" s="1"/>
  <c r="S20" i="19"/>
  <c r="R9" i="19"/>
  <c r="S9" i="19" s="1"/>
  <c r="B12" i="20"/>
  <c r="S16" i="19"/>
  <c r="S22" i="19"/>
  <c r="R8" i="19"/>
  <c r="S8" i="19" s="1"/>
  <c r="S19" i="19"/>
  <c r="S17" i="19"/>
  <c r="S11" i="19"/>
  <c r="S14" i="19"/>
  <c r="S10" i="19"/>
  <c r="S18" i="19"/>
  <c r="S15" i="19"/>
  <c r="V43" i="20"/>
  <c r="E12" i="20"/>
  <c r="S3" i="19"/>
  <c r="R12" i="20"/>
  <c r="M16" i="20"/>
  <c r="P44" i="20"/>
  <c r="X16" i="20"/>
  <c r="R35" i="20"/>
  <c r="X35" i="20"/>
  <c r="W34" i="20"/>
  <c r="B39" i="20"/>
  <c r="K17" i="20"/>
  <c r="U17" i="20"/>
  <c r="L34" i="20"/>
  <c r="U44" i="20"/>
  <c r="M35" i="20"/>
  <c r="E21" i="20"/>
  <c r="C44" i="20"/>
  <c r="S39" i="20"/>
  <c r="D39" i="20"/>
  <c r="E30" i="20"/>
  <c r="P17" i="20"/>
  <c r="P26" i="20"/>
  <c r="O43" i="20"/>
  <c r="E39" i="20"/>
  <c r="S21" i="20"/>
  <c r="L21" i="20"/>
  <c r="N34" i="20"/>
  <c r="S12" i="20"/>
  <c r="S44" i="20"/>
  <c r="D12" i="20"/>
  <c r="F12" i="20"/>
  <c r="AB6" i="20"/>
  <c r="G12" i="20"/>
  <c r="C12" i="20"/>
  <c r="S24" i="19"/>
  <c r="U12" i="19" l="1"/>
  <c r="U35" i="19"/>
  <c r="U34" i="19"/>
  <c r="U16" i="19"/>
  <c r="U27" i="19"/>
  <c r="U30" i="19"/>
  <c r="U10" i="19"/>
  <c r="U37" i="19"/>
  <c r="U21" i="19"/>
  <c r="U5" i="19"/>
  <c r="U23" i="19"/>
  <c r="U46" i="19"/>
  <c r="U40" i="19"/>
  <c r="U24" i="19"/>
  <c r="U8" i="19"/>
  <c r="U15" i="19"/>
  <c r="U22" i="19"/>
  <c r="U6" i="19"/>
  <c r="U33" i="19"/>
  <c r="U17" i="19"/>
  <c r="U47" i="19"/>
  <c r="U19" i="19"/>
  <c r="U38" i="19"/>
  <c r="U36" i="19"/>
  <c r="U20" i="19"/>
  <c r="U4" i="19"/>
  <c r="U14" i="19"/>
  <c r="U41" i="19"/>
  <c r="U25" i="19"/>
  <c r="U9" i="19"/>
  <c r="U31" i="19"/>
  <c r="U7" i="19"/>
  <c r="U44" i="19"/>
  <c r="U28" i="19"/>
  <c r="U43" i="19"/>
  <c r="U42" i="19"/>
  <c r="U18" i="19"/>
  <c r="U45" i="19"/>
  <c r="U29" i="19"/>
  <c r="U13" i="19"/>
  <c r="U39" i="19"/>
  <c r="U11" i="19"/>
  <c r="U26" i="19"/>
  <c r="U32" i="19"/>
  <c r="U3" i="19"/>
  <c r="Q51" i="20" l="1"/>
  <c r="A49" i="20"/>
  <c r="I49" i="20"/>
  <c r="Q50" i="20"/>
  <c r="A58" i="20"/>
  <c r="A54" i="20"/>
  <c r="I53" i="20"/>
  <c r="I57" i="20"/>
  <c r="A56" i="20"/>
  <c r="Q53" i="20"/>
  <c r="A51" i="20"/>
  <c r="A52" i="20"/>
  <c r="A53" i="20"/>
  <c r="Q49" i="20"/>
  <c r="Q55" i="20"/>
  <c r="Q57" i="20"/>
  <c r="Q54" i="20"/>
  <c r="I55" i="20"/>
  <c r="Q58" i="20"/>
  <c r="I56" i="20"/>
  <c r="I51" i="20"/>
  <c r="Q56" i="20"/>
  <c r="A57" i="20"/>
  <c r="A55" i="20"/>
  <c r="I58" i="20"/>
  <c r="Q52" i="20"/>
  <c r="I50" i="20"/>
  <c r="I52" i="20"/>
  <c r="I54" i="20"/>
  <c r="A50" i="20"/>
  <c r="V3" i="19"/>
  <c r="W3" i="19" s="1"/>
  <c r="V4" i="19"/>
  <c r="B49" i="20" l="1"/>
  <c r="W4" i="19"/>
  <c r="V5" i="19"/>
  <c r="W5" i="19" l="1"/>
  <c r="B50" i="20"/>
  <c r="V6" i="19"/>
  <c r="B51" i="20" l="1"/>
  <c r="W6" i="19"/>
  <c r="V7" i="19"/>
  <c r="W7" i="19" l="1"/>
  <c r="B52" i="20"/>
  <c r="V8" i="19"/>
  <c r="W8" i="19" l="1"/>
  <c r="B53" i="20"/>
  <c r="V9" i="19"/>
  <c r="W9" i="19" l="1"/>
  <c r="B54" i="20"/>
  <c r="V10" i="19"/>
  <c r="W10" i="19" l="1"/>
  <c r="B55" i="20"/>
  <c r="V11" i="19"/>
  <c r="W11" i="19" l="1"/>
  <c r="B56" i="20"/>
  <c r="V12" i="19"/>
  <c r="W12" i="19" l="1"/>
  <c r="B57" i="20"/>
  <c r="V13" i="19"/>
  <c r="W13" i="19" l="1"/>
  <c r="B58" i="20"/>
  <c r="V14" i="19"/>
  <c r="W14" i="19" l="1"/>
  <c r="J49" i="20"/>
  <c r="V15" i="19"/>
  <c r="W15" i="19" l="1"/>
  <c r="J50" i="20"/>
  <c r="V16" i="19"/>
  <c r="W16" i="19" l="1"/>
  <c r="J51" i="20"/>
  <c r="V17" i="19"/>
  <c r="W17" i="19" l="1"/>
  <c r="J52" i="20"/>
  <c r="V18" i="19"/>
  <c r="W18" i="19" l="1"/>
  <c r="J53" i="20"/>
  <c r="V19" i="19"/>
  <c r="W19" i="19" l="1"/>
  <c r="J54" i="20"/>
  <c r="V20" i="19"/>
  <c r="W20" i="19" l="1"/>
  <c r="J55" i="20"/>
  <c r="V21" i="19"/>
  <c r="W21" i="19" l="1"/>
  <c r="J57" i="20" s="1"/>
  <c r="J56" i="20"/>
  <c r="V22" i="19"/>
  <c r="W22" i="19" l="1"/>
  <c r="V23" i="19"/>
  <c r="W23" i="19" l="1"/>
  <c r="R49" i="20" s="1"/>
  <c r="J58" i="20"/>
  <c r="V24" i="19"/>
  <c r="W24" i="19" l="1"/>
  <c r="R50" i="20" s="1"/>
  <c r="V25" i="19"/>
  <c r="W25" i="19" l="1"/>
  <c r="R51" i="20" s="1"/>
  <c r="V26" i="19"/>
  <c r="W26" i="19" l="1"/>
  <c r="R52" i="20" s="1"/>
  <c r="V27" i="19"/>
  <c r="W27" i="19" l="1"/>
  <c r="R53" i="20" s="1"/>
  <c r="V28" i="19"/>
  <c r="W28" i="19" l="1"/>
  <c r="R54" i="20" s="1"/>
  <c r="V29" i="19"/>
  <c r="W29" i="19" l="1"/>
  <c r="R55" i="20" s="1"/>
  <c r="V30" i="19"/>
  <c r="W30" i="19" l="1"/>
  <c r="R56" i="20" s="1"/>
  <c r="V31" i="19"/>
  <c r="W31" i="19" l="1"/>
  <c r="R57" i="20" s="1"/>
  <c r="V32" i="19"/>
  <c r="W32" i="19" l="1"/>
  <c r="R58" i="20" s="1"/>
  <c r="V33" i="19"/>
  <c r="W33" i="19" l="1"/>
  <c r="V34" i="19"/>
  <c r="W34" i="19" l="1"/>
  <c r="V35" i="19"/>
  <c r="W35" i="19" l="1"/>
  <c r="V36" i="19"/>
  <c r="W36" i="19" l="1"/>
  <c r="V37" i="19"/>
  <c r="W37" i="19" l="1"/>
  <c r="V38" i="19"/>
  <c r="W38" i="19" l="1"/>
  <c r="V39" i="19"/>
  <c r="W39" i="19" l="1"/>
  <c r="V40" i="19"/>
  <c r="W40" i="19" l="1"/>
  <c r="V41" i="19"/>
  <c r="W41" i="19" l="1"/>
  <c r="V42" i="19"/>
  <c r="W42" i="19" l="1"/>
  <c r="V43" i="19"/>
  <c r="W43" i="19" l="1"/>
  <c r="V44" i="19"/>
  <c r="W44" i="19" l="1"/>
  <c r="V45" i="19"/>
  <c r="W45" i="19" l="1"/>
  <c r="V46" i="19"/>
  <c r="W46" i="19" l="1"/>
  <c r="V47" i="19"/>
  <c r="W47" i="19" l="1"/>
</calcChain>
</file>

<file path=xl/sharedStrings.xml><?xml version="1.0" encoding="utf-8"?>
<sst xmlns="http://schemas.openxmlformats.org/spreadsheetml/2006/main" count="94" uniqueCount="80">
  <si>
    <t>Date</t>
  </si>
  <si>
    <t>Starting Month</t>
  </si>
  <si>
    <t>Starting Year</t>
  </si>
  <si>
    <t>Starting Day of Week</t>
  </si>
  <si>
    <t>Name</t>
  </si>
  <si>
    <t>DATE</t>
  </si>
  <si>
    <t>Event</t>
  </si>
  <si>
    <t>Month</t>
  </si>
  <si>
    <t>Day</t>
  </si>
  <si>
    <t>Event Name</t>
  </si>
  <si>
    <t>Step 1: Enter the folowing information to customize your calendar</t>
  </si>
  <si>
    <t>Father's Birthday</t>
  </si>
  <si>
    <t>Mother's Birthday</t>
  </si>
  <si>
    <t>Uncle's Birthday</t>
  </si>
  <si>
    <t>Aunt's Birthday</t>
  </si>
  <si>
    <t>Son's Birthday</t>
  </si>
  <si>
    <t>http://indzara.blogspot.com/</t>
  </si>
  <si>
    <t>CREATE YOUR OWN CALENDAR</t>
  </si>
  <si>
    <t>Nth weekday of the Nth Month</t>
  </si>
  <si>
    <t>Week</t>
  </si>
  <si>
    <t>MON</t>
  </si>
  <si>
    <t>SUN</t>
  </si>
  <si>
    <t xml:space="preserve">Martin Luther King, Jr. Day </t>
  </si>
  <si>
    <t>Presidents' Day</t>
  </si>
  <si>
    <t>Mother's Day</t>
  </si>
  <si>
    <t>Father's Day</t>
  </si>
  <si>
    <t>Labor Day</t>
  </si>
  <si>
    <t>Columbus Day</t>
  </si>
  <si>
    <t>THU</t>
  </si>
  <si>
    <t>Thanksgiving Day</t>
  </si>
  <si>
    <t>Lookup key</t>
  </si>
  <si>
    <t>Valentine's Day</t>
  </si>
  <si>
    <t>Earth Day</t>
  </si>
  <si>
    <t>Flag Day</t>
  </si>
  <si>
    <t>Independence Day</t>
  </si>
  <si>
    <t>Patriot Day</t>
  </si>
  <si>
    <t>Halloween</t>
  </si>
  <si>
    <t>Veterans Day</t>
  </si>
  <si>
    <t>Pearl Harbor Day</t>
  </si>
  <si>
    <t>Christmas Day</t>
  </si>
  <si>
    <t>Last</t>
  </si>
  <si>
    <t>National Arbor Day</t>
  </si>
  <si>
    <t>Memorial Day</t>
  </si>
  <si>
    <t>FRI</t>
  </si>
  <si>
    <t>PERSONAL EVENTS</t>
  </si>
  <si>
    <t>Sorted Date</t>
  </si>
  <si>
    <t>Row Number</t>
  </si>
  <si>
    <t>NATIONAL HOLIDAYS</t>
  </si>
  <si>
    <t>CALENDAR DATES</t>
  </si>
  <si>
    <t>PERSONAL EVENTS (Event Names should be in this column Number 6)</t>
  </si>
  <si>
    <t>National Holidays</t>
  </si>
  <si>
    <t>Personal Events</t>
  </si>
  <si>
    <t>New Years Day</t>
  </si>
  <si>
    <t>MY PERSONAL CALENDAR</t>
  </si>
  <si>
    <t>Event Date (MM-DD-YYYY)</t>
  </si>
  <si>
    <t>Row number</t>
  </si>
  <si>
    <t>Step 2 (OPTIONAL): Enter up to 100 events that you would like to display on your calendar</t>
  </si>
  <si>
    <t>LookupKey (M W WD)</t>
  </si>
  <si>
    <t>LookupKey (M D)</t>
  </si>
  <si>
    <t>Original Date</t>
  </si>
  <si>
    <t>Event Date (2012)</t>
  </si>
  <si>
    <t>Sorted 2012 Date</t>
  </si>
  <si>
    <t>Event Text</t>
  </si>
  <si>
    <t>Age</t>
  </si>
  <si>
    <t>Step 3: Click below to view and print your customized calendar</t>
  </si>
  <si>
    <t>Last N Weekday of Nth Month</t>
  </si>
  <si>
    <t>Nth Weekday of Nth Month</t>
  </si>
  <si>
    <t>Nth day of Nth month</t>
  </si>
  <si>
    <t>JANUARY</t>
  </si>
  <si>
    <t>Weekends</t>
  </si>
  <si>
    <t>U.S. NATIONAL HOLIDAYS</t>
  </si>
  <si>
    <t>1 page - 12 Month Calendar - U.S. Holidays</t>
  </si>
  <si>
    <t>GO BACK AND CHANGE INPUTS</t>
  </si>
  <si>
    <t xml:space="preserve">For more about this template, please visit </t>
  </si>
  <si>
    <t>Source for U.S. Holiday list</t>
  </si>
  <si>
    <t>http://www.usa.gov/citizens/holidays.shtml</t>
  </si>
  <si>
    <t>SUNDAY</t>
  </si>
  <si>
    <t>My Birthday</t>
  </si>
  <si>
    <t>My Wedding Anniversary</t>
  </si>
  <si>
    <t>Brother's Birthday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</si>
</sst>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09]mmmm\-yyyy;@"/>
    <numFmt numFmtId="165" formatCode="d;@"/>
    <numFmt numFmtId="166" formatCode="[$-409]mmm\ d;@"/>
    <numFmt numFmtId="167" formatCode="[$-409]mmm\-dd;@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2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u/>
      <sz val="16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rgb="FF000000"/>
      <name val="Verdana"/>
      <family val="2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u/>
      <sz val="18"/>
      <color theme="10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4"/>
      <color theme="4" tint="0.3999755851924192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499984740745262"/>
        <bgColor theme="0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Gray">
        <fgColor auto="1"/>
        <bgColor theme="1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thin">
        <color auto="1"/>
      </left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indexed="64"/>
      </right>
      <top/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2" borderId="2"/>
    <xf numFmtId="0" fontId="6" fillId="0" borderId="0" applyNumberFormat="0" applyFill="0" applyBorder="0" applyAlignment="0" applyProtection="0"/>
  </cellStyleXfs>
  <cellXfs count="190">
    <xf numFmtId="0" fontId="0" fillId="0" borderId="0" xfId="0"/>
    <xf numFmtId="14" fontId="0" fillId="0" borderId="1" xfId="0" applyNumberFormat="1" applyBorder="1"/>
    <xf numFmtId="0" fontId="0" fillId="0" borderId="1" xfId="0" applyBorder="1"/>
    <xf numFmtId="14" fontId="0" fillId="0" borderId="0" xfId="0" applyNumberFormat="1" applyBorder="1"/>
    <xf numFmtId="14" fontId="0" fillId="0" borderId="0" xfId="0" applyNumberFormat="1"/>
    <xf numFmtId="0" fontId="0" fillId="0" borderId="0" xfId="0" applyFill="1" applyBorder="1"/>
    <xf numFmtId="14" fontId="0" fillId="5" borderId="1" xfId="0" applyNumberFormat="1" applyFill="1" applyBorder="1"/>
    <xf numFmtId="0" fontId="0" fillId="0" borderId="0" xfId="0" applyNumberFormat="1"/>
    <xf numFmtId="0" fontId="0" fillId="0" borderId="1" xfId="0" applyNumberFormat="1" applyBorder="1"/>
    <xf numFmtId="0" fontId="0" fillId="5" borderId="1" xfId="0" applyNumberFormat="1" applyFill="1" applyBorder="1"/>
    <xf numFmtId="14" fontId="0" fillId="6" borderId="1" xfId="0" applyNumberFormat="1" applyFill="1" applyBorder="1"/>
    <xf numFmtId="0" fontId="0" fillId="6" borderId="1" xfId="0" applyFill="1" applyBorder="1"/>
    <xf numFmtId="0" fontId="0" fillId="0" borderId="18" xfId="0" applyBorder="1"/>
    <xf numFmtId="0" fontId="6" fillId="0" borderId="0" xfId="2"/>
    <xf numFmtId="0" fontId="7" fillId="0" borderId="13" xfId="0" applyFont="1" applyBorder="1"/>
    <xf numFmtId="0" fontId="7" fillId="0" borderId="15" xfId="0" applyFont="1" applyBorder="1"/>
    <xf numFmtId="0" fontId="7" fillId="0" borderId="17" xfId="0" applyFont="1" applyBorder="1"/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Border="1" applyProtection="1">
      <protection hidden="1"/>
    </xf>
    <xf numFmtId="0" fontId="7" fillId="0" borderId="19" xfId="0" applyFont="1" applyBorder="1"/>
    <xf numFmtId="0" fontId="7" fillId="0" borderId="20" xfId="0" applyFont="1" applyBorder="1" applyProtection="1">
      <protection hidden="1"/>
    </xf>
    <xf numFmtId="0" fontId="7" fillId="0" borderId="20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NumberFormat="1" applyFont="1"/>
    <xf numFmtId="0" fontId="0" fillId="0" borderId="27" xfId="0" applyBorder="1"/>
    <xf numFmtId="0" fontId="0" fillId="0" borderId="1" xfId="0" applyBorder="1" applyAlignment="1">
      <alignment horizontal="center" vertical="center"/>
    </xf>
    <xf numFmtId="0" fontId="7" fillId="0" borderId="0" xfId="0" applyFont="1" applyFill="1" applyBorder="1" applyProtection="1">
      <protection hidden="1"/>
    </xf>
    <xf numFmtId="166" fontId="10" fillId="0" borderId="0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167" fontId="10" fillId="0" borderId="20" xfId="0" applyNumberFormat="1" applyFont="1" applyBorder="1" applyProtection="1">
      <protection hidden="1"/>
    </xf>
    <xf numFmtId="0" fontId="0" fillId="0" borderId="0" xfId="0" applyBorder="1"/>
    <xf numFmtId="0" fontId="7" fillId="0" borderId="16" xfId="0" applyFont="1" applyBorder="1"/>
    <xf numFmtId="0" fontId="12" fillId="0" borderId="18" xfId="0" applyFont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7" fillId="0" borderId="18" xfId="0" applyFont="1" applyFill="1" applyBorder="1" applyAlignment="1" applyProtection="1">
      <alignment horizontal="left"/>
      <protection hidden="1"/>
    </xf>
    <xf numFmtId="0" fontId="3" fillId="7" borderId="1" xfId="0" applyFont="1" applyFill="1" applyBorder="1" applyAlignment="1">
      <alignment horizontal="center"/>
    </xf>
    <xf numFmtId="0" fontId="14" fillId="0" borderId="0" xfId="0" applyFont="1" applyFill="1" applyBorder="1" applyAlignment="1"/>
    <xf numFmtId="1" fontId="0" fillId="0" borderId="0" xfId="0" applyNumberFormat="1"/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/>
    <xf numFmtId="14" fontId="0" fillId="0" borderId="18" xfId="0" applyNumberFormat="1" applyFill="1" applyBorder="1"/>
    <xf numFmtId="0" fontId="0" fillId="0" borderId="18" xfId="0" applyFill="1" applyBorder="1"/>
    <xf numFmtId="0" fontId="0" fillId="0" borderId="21" xfId="0" applyFill="1" applyBorder="1"/>
    <xf numFmtId="0" fontId="3" fillId="7" borderId="31" xfId="0" applyFont="1" applyFill="1" applyBorder="1" applyAlignment="1">
      <alignment horizontal="center"/>
    </xf>
    <xf numFmtId="0" fontId="8" fillId="0" borderId="32" xfId="0" applyFont="1" applyFill="1" applyBorder="1"/>
    <xf numFmtId="0" fontId="0" fillId="0" borderId="33" xfId="0" applyBorder="1"/>
    <xf numFmtId="0" fontId="0" fillId="0" borderId="41" xfId="0" applyBorder="1"/>
    <xf numFmtId="0" fontId="0" fillId="0" borderId="34" xfId="0" applyBorder="1"/>
    <xf numFmtId="0" fontId="0" fillId="0" borderId="42" xfId="0" applyBorder="1"/>
    <xf numFmtId="0" fontId="0" fillId="0" borderId="36" xfId="0" applyBorder="1"/>
    <xf numFmtId="0" fontId="3" fillId="0" borderId="36" xfId="0" applyFont="1" applyFill="1" applyBorder="1" applyAlignment="1">
      <alignment horizontal="center"/>
    </xf>
    <xf numFmtId="14" fontId="0" fillId="0" borderId="36" xfId="0" applyNumberFormat="1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0" fillId="0" borderId="43" xfId="0" applyBorder="1"/>
    <xf numFmtId="0" fontId="0" fillId="0" borderId="40" xfId="0" applyFill="1" applyBorder="1"/>
    <xf numFmtId="0" fontId="8" fillId="9" borderId="32" xfId="0" applyFont="1" applyFill="1" applyBorder="1"/>
    <xf numFmtId="0" fontId="0" fillId="9" borderId="33" xfId="0" applyFill="1" applyBorder="1"/>
    <xf numFmtId="0" fontId="0" fillId="9" borderId="34" xfId="0" applyFill="1" applyBorder="1"/>
    <xf numFmtId="0" fontId="13" fillId="9" borderId="35" xfId="0" applyFont="1" applyFill="1" applyBorder="1"/>
    <xf numFmtId="0" fontId="3" fillId="10" borderId="1" xfId="0" applyFont="1" applyFill="1" applyBorder="1" applyAlignment="1">
      <alignment horizontal="center"/>
    </xf>
    <xf numFmtId="0" fontId="15" fillId="9" borderId="0" xfId="0" applyFont="1" applyFill="1" applyBorder="1"/>
    <xf numFmtId="0" fontId="0" fillId="9" borderId="36" xfId="0" applyFill="1" applyBorder="1"/>
    <xf numFmtId="0" fontId="3" fillId="10" borderId="6" xfId="0" applyFont="1" applyFill="1" applyBorder="1" applyAlignment="1">
      <alignment horizontal="center"/>
    </xf>
    <xf numFmtId="0" fontId="14" fillId="9" borderId="37" xfId="0" applyFont="1" applyFill="1" applyBorder="1" applyAlignment="1"/>
    <xf numFmtId="0" fontId="0" fillId="9" borderId="38" xfId="0" applyFill="1" applyBorder="1"/>
    <xf numFmtId="0" fontId="0" fillId="9" borderId="39" xfId="0" applyFill="1" applyBorder="1"/>
    <xf numFmtId="0" fontId="0" fillId="9" borderId="40" xfId="0" applyFill="1" applyBorder="1"/>
    <xf numFmtId="0" fontId="3" fillId="0" borderId="44" xfId="0" applyFont="1" applyFill="1" applyBorder="1" applyAlignment="1"/>
    <xf numFmtId="14" fontId="0" fillId="0" borderId="0" xfId="0" applyNumberFormat="1" applyFill="1" applyBorder="1"/>
    <xf numFmtId="0" fontId="8" fillId="0" borderId="32" xfId="0" applyFont="1" applyBorder="1"/>
    <xf numFmtId="14" fontId="0" fillId="0" borderId="36" xfId="0" applyNumberFormat="1" applyFill="1" applyBorder="1"/>
    <xf numFmtId="14" fontId="0" fillId="0" borderId="43" xfId="0" applyNumberFormat="1" applyFill="1" applyBorder="1"/>
    <xf numFmtId="14" fontId="0" fillId="0" borderId="40" xfId="0" applyNumberFormat="1" applyFill="1" applyBorder="1"/>
    <xf numFmtId="0" fontId="0" fillId="8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6" xfId="0" applyBorder="1"/>
    <xf numFmtId="0" fontId="0" fillId="0" borderId="45" xfId="0" applyBorder="1" applyAlignment="1">
      <alignment horizontal="left"/>
    </xf>
    <xf numFmtId="0" fontId="0" fillId="0" borderId="45" xfId="0" applyBorder="1"/>
    <xf numFmtId="0" fontId="0" fillId="8" borderId="45" xfId="0" applyFill="1" applyBorder="1"/>
    <xf numFmtId="14" fontId="0" fillId="0" borderId="45" xfId="0" applyNumberFormat="1" applyBorder="1"/>
    <xf numFmtId="0" fontId="0" fillId="0" borderId="47" xfId="0" applyFill="1" applyBorder="1" applyAlignment="1">
      <alignment horizontal="center"/>
    </xf>
    <xf numFmtId="0" fontId="0" fillId="0" borderId="47" xfId="0" applyFill="1" applyBorder="1"/>
    <xf numFmtId="0" fontId="0" fillId="8" borderId="47" xfId="0" applyFill="1" applyBorder="1" applyAlignment="1">
      <alignment horizontal="center"/>
    </xf>
    <xf numFmtId="14" fontId="0" fillId="0" borderId="48" xfId="0" applyNumberFormat="1" applyBorder="1"/>
    <xf numFmtId="0" fontId="0" fillId="0" borderId="50" xfId="0" applyFill="1" applyBorder="1"/>
    <xf numFmtId="0" fontId="0" fillId="8" borderId="50" xfId="0" applyFill="1" applyBorder="1"/>
    <xf numFmtId="0" fontId="20" fillId="0" borderId="0" xfId="0" applyFont="1" applyBorder="1" applyAlignment="1" applyProtection="1">
      <alignment horizontal="center" vertical="center"/>
      <protection hidden="1"/>
    </xf>
    <xf numFmtId="165" fontId="20" fillId="0" borderId="1" xfId="0" applyNumberFormat="1" applyFont="1" applyBorder="1" applyAlignment="1" applyProtection="1">
      <alignment horizontal="center" vertical="center"/>
      <protection hidden="1"/>
    </xf>
    <xf numFmtId="0" fontId="22" fillId="5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0" fillId="0" borderId="17" xfId="0" applyFont="1" applyBorder="1"/>
    <xf numFmtId="0" fontId="20" fillId="0" borderId="0" xfId="0" applyFont="1" applyBorder="1" applyProtection="1">
      <protection hidden="1"/>
    </xf>
    <xf numFmtId="0" fontId="20" fillId="0" borderId="0" xfId="0" applyFont="1" applyBorder="1"/>
    <xf numFmtId="0" fontId="20" fillId="0" borderId="17" xfId="0" applyFont="1" applyFill="1" applyBorder="1"/>
    <xf numFmtId="0" fontId="20" fillId="0" borderId="0" xfId="0" applyFont="1" applyFill="1" applyBorder="1" applyProtection="1">
      <protection hidden="1"/>
    </xf>
    <xf numFmtId="0" fontId="21" fillId="0" borderId="0" xfId="0" applyFont="1" applyFill="1" applyBorder="1" applyProtection="1">
      <protection hidden="1"/>
    </xf>
    <xf numFmtId="0" fontId="20" fillId="0" borderId="0" xfId="0" applyFont="1" applyFill="1" applyBorder="1"/>
    <xf numFmtId="0" fontId="20" fillId="0" borderId="25" xfId="0" applyFont="1" applyBorder="1"/>
    <xf numFmtId="0" fontId="20" fillId="0" borderId="25" xfId="0" applyFont="1" applyBorder="1" applyProtection="1">
      <protection hidden="1"/>
    </xf>
    <xf numFmtId="0" fontId="20" fillId="0" borderId="26" xfId="0" applyFont="1" applyBorder="1"/>
    <xf numFmtId="0" fontId="20" fillId="0" borderId="26" xfId="0" applyFont="1" applyBorder="1" applyProtection="1">
      <protection hidden="1"/>
    </xf>
    <xf numFmtId="167" fontId="21" fillId="0" borderId="25" xfId="0" applyNumberFormat="1" applyFont="1" applyBorder="1" applyAlignment="1" applyProtection="1">
      <alignment horizontal="center" vertical="center"/>
      <protection hidden="1"/>
    </xf>
    <xf numFmtId="167" fontId="21" fillId="0" borderId="26" xfId="0" applyNumberFormat="1" applyFont="1" applyBorder="1" applyAlignment="1" applyProtection="1">
      <alignment horizontal="center" vertical="center"/>
      <protection hidden="1"/>
    </xf>
    <xf numFmtId="167" fontId="21" fillId="0" borderId="28" xfId="0" applyNumberFormat="1" applyFont="1" applyBorder="1" applyAlignment="1" applyProtection="1">
      <alignment horizontal="center" vertical="center"/>
      <protection hidden="1"/>
    </xf>
    <xf numFmtId="167" fontId="21" fillId="0" borderId="29" xfId="0" applyNumberFormat="1" applyFont="1" applyBorder="1" applyAlignment="1" applyProtection="1">
      <alignment horizontal="center" vertical="center"/>
      <protection hidden="1"/>
    </xf>
    <xf numFmtId="0" fontId="20" fillId="0" borderId="25" xfId="0" applyFont="1" applyBorder="1" applyAlignment="1" applyProtection="1">
      <alignment horizontal="left" vertical="center"/>
      <protection hidden="1"/>
    </xf>
    <xf numFmtId="0" fontId="20" fillId="0" borderId="25" xfId="0" applyFont="1" applyBorder="1" applyAlignment="1">
      <alignment horizontal="left" vertical="center"/>
    </xf>
    <xf numFmtId="0" fontId="20" fillId="0" borderId="26" xfId="0" applyFont="1" applyBorder="1" applyAlignment="1" applyProtection="1">
      <alignment horizontal="left" vertical="center"/>
      <protection hidden="1"/>
    </xf>
    <xf numFmtId="0" fontId="20" fillId="0" borderId="26" xfId="0" applyFont="1" applyBorder="1" applyAlignment="1">
      <alignment horizontal="left" vertical="center"/>
    </xf>
    <xf numFmtId="0" fontId="20" fillId="0" borderId="25" xfId="0" applyFont="1" applyBorder="1" applyAlignment="1" applyProtection="1">
      <alignment vertical="center"/>
      <protection hidden="1"/>
    </xf>
    <xf numFmtId="0" fontId="20" fillId="0" borderId="26" xfId="0" applyFont="1" applyBorder="1" applyAlignment="1" applyProtection="1">
      <alignment vertical="center"/>
      <protection hidden="1"/>
    </xf>
    <xf numFmtId="0" fontId="20" fillId="0" borderId="25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5" borderId="25" xfId="0" applyFont="1" applyFill="1" applyBorder="1" applyAlignment="1" applyProtection="1">
      <alignment vertical="center"/>
      <protection hidden="1"/>
    </xf>
    <xf numFmtId="166" fontId="21" fillId="5" borderId="25" xfId="0" applyNumberFormat="1" applyFont="1" applyFill="1" applyBorder="1" applyAlignment="1" applyProtection="1">
      <alignment horizontal="center" vertical="center"/>
      <protection hidden="1"/>
    </xf>
    <xf numFmtId="0" fontId="23" fillId="5" borderId="25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>
      <alignment vertical="center"/>
    </xf>
    <xf numFmtId="0" fontId="20" fillId="5" borderId="25" xfId="0" applyFont="1" applyFill="1" applyBorder="1" applyAlignment="1" applyProtection="1">
      <alignment horizontal="left" vertical="center"/>
      <protection hidden="1"/>
    </xf>
    <xf numFmtId="0" fontId="23" fillId="5" borderId="25" xfId="0" applyFont="1" applyFill="1" applyBorder="1" applyAlignment="1" applyProtection="1">
      <alignment horizontal="left" vertical="center"/>
      <protection hidden="1"/>
    </xf>
    <xf numFmtId="0" fontId="9" fillId="0" borderId="15" xfId="0" applyFont="1" applyFill="1" applyBorder="1" applyAlignment="1">
      <alignment vertical="center"/>
    </xf>
    <xf numFmtId="0" fontId="25" fillId="3" borderId="1" xfId="0" applyFont="1" applyFill="1" applyBorder="1" applyAlignment="1" applyProtection="1">
      <alignment horizontal="center" vertical="center"/>
      <protection hidden="1"/>
    </xf>
    <xf numFmtId="0" fontId="21" fillId="0" borderId="17" xfId="0" applyFont="1" applyBorder="1" applyAlignment="1" applyProtection="1">
      <alignment vertical="center"/>
      <protection hidden="1"/>
    </xf>
    <xf numFmtId="0" fontId="20" fillId="0" borderId="0" xfId="0" applyFont="1" applyBorder="1" applyAlignment="1">
      <alignment horizontal="center"/>
    </xf>
    <xf numFmtId="14" fontId="20" fillId="5" borderId="1" xfId="0" applyNumberFormat="1" applyFont="1" applyFill="1" applyBorder="1"/>
    <xf numFmtId="14" fontId="20" fillId="5" borderId="1" xfId="0" applyNumberFormat="1" applyFont="1" applyFill="1" applyBorder="1" applyAlignment="1">
      <alignment horizontal="center"/>
    </xf>
    <xf numFmtId="14" fontId="20" fillId="5" borderId="31" xfId="0" applyNumberFormat="1" applyFont="1" applyFill="1" applyBorder="1" applyAlignment="1">
      <alignment horizontal="center"/>
    </xf>
    <xf numFmtId="0" fontId="20" fillId="5" borderId="1" xfId="0" applyFont="1" applyFill="1" applyBorder="1"/>
    <xf numFmtId="0" fontId="20" fillId="5" borderId="1" xfId="0" applyFont="1" applyFill="1" applyBorder="1" applyAlignment="1">
      <alignment horizontal="center"/>
    </xf>
    <xf numFmtId="0" fontId="20" fillId="5" borderId="31" xfId="0" applyFont="1" applyFill="1" applyBorder="1" applyAlignment="1">
      <alignment horizontal="center"/>
    </xf>
    <xf numFmtId="0" fontId="20" fillId="0" borderId="20" xfId="0" applyFont="1" applyBorder="1"/>
    <xf numFmtId="0" fontId="0" fillId="13" borderId="17" xfId="0" applyFill="1" applyBorder="1" applyProtection="1">
      <protection locked="0"/>
    </xf>
    <xf numFmtId="0" fontId="0" fillId="13" borderId="0" xfId="0" applyFill="1" applyBorder="1" applyProtection="1">
      <protection locked="0"/>
    </xf>
    <xf numFmtId="0" fontId="0" fillId="13" borderId="18" xfId="0" applyFill="1" applyBorder="1" applyProtection="1">
      <protection locked="0"/>
    </xf>
    <xf numFmtId="0" fontId="4" fillId="13" borderId="0" xfId="0" applyFont="1" applyFill="1" applyBorder="1" applyProtection="1">
      <protection locked="0"/>
    </xf>
    <xf numFmtId="0" fontId="28" fillId="0" borderId="36" xfId="0" applyFont="1" applyFill="1" applyBorder="1" applyAlignment="1">
      <alignment horizontal="center"/>
    </xf>
    <xf numFmtId="14" fontId="16" fillId="0" borderId="36" xfId="0" applyNumberFormat="1" applyFont="1" applyFill="1" applyBorder="1"/>
    <xf numFmtId="0" fontId="27" fillId="0" borderId="0" xfId="2" applyFont="1"/>
    <xf numFmtId="167" fontId="10" fillId="0" borderId="0" xfId="0" applyNumberFormat="1" applyFont="1" applyBorder="1" applyAlignment="1" applyProtection="1">
      <alignment horizontal="right"/>
      <protection hidden="1"/>
    </xf>
    <xf numFmtId="0" fontId="7" fillId="0" borderId="0" xfId="0" applyFont="1" applyBorder="1" applyAlignment="1" applyProtection="1">
      <alignment horizontal="left"/>
      <protection hidden="1"/>
    </xf>
    <xf numFmtId="167" fontId="10" fillId="0" borderId="0" xfId="0" applyNumberFormat="1" applyFont="1" applyBorder="1" applyAlignment="1" applyProtection="1">
      <protection hidden="1"/>
    </xf>
    <xf numFmtId="167" fontId="21" fillId="0" borderId="19" xfId="0" applyNumberFormat="1" applyFont="1" applyBorder="1" applyAlignment="1" applyProtection="1">
      <alignment horizontal="center" vertical="center"/>
      <protection hidden="1"/>
    </xf>
    <xf numFmtId="0" fontId="20" fillId="0" borderId="20" xfId="0" applyFont="1" applyBorder="1" applyAlignment="1" applyProtection="1">
      <alignment horizontal="left" vertical="center"/>
      <protection hidden="1"/>
    </xf>
    <xf numFmtId="0" fontId="20" fillId="0" borderId="20" xfId="0" applyFont="1" applyBorder="1" applyAlignment="1">
      <alignment horizontal="left" vertical="center"/>
    </xf>
    <xf numFmtId="0" fontId="20" fillId="0" borderId="20" xfId="0" applyFont="1" applyBorder="1" applyProtection="1">
      <protection hidden="1"/>
    </xf>
    <xf numFmtId="167" fontId="21" fillId="0" borderId="20" xfId="0" applyNumberFormat="1" applyFont="1" applyBorder="1" applyAlignment="1" applyProtection="1">
      <alignment horizontal="center" vertical="center"/>
      <protection hidden="1"/>
    </xf>
    <xf numFmtId="0" fontId="20" fillId="0" borderId="20" xfId="0" applyFont="1" applyBorder="1" applyAlignment="1" applyProtection="1">
      <alignment vertical="center"/>
      <protection hidden="1"/>
    </xf>
    <xf numFmtId="0" fontId="20" fillId="0" borderId="20" xfId="0" applyFont="1" applyBorder="1" applyAlignment="1">
      <alignment vertical="center"/>
    </xf>
    <xf numFmtId="166" fontId="10" fillId="0" borderId="20" xfId="0" applyNumberFormat="1" applyFont="1" applyFill="1" applyBorder="1" applyAlignment="1" applyProtection="1">
      <alignment horizontal="center"/>
      <protection hidden="1"/>
    </xf>
    <xf numFmtId="0" fontId="7" fillId="0" borderId="20" xfId="0" applyFont="1" applyFill="1" applyBorder="1" applyProtection="1">
      <protection hidden="1"/>
    </xf>
    <xf numFmtId="0" fontId="7" fillId="0" borderId="20" xfId="0" applyFont="1" applyFill="1" applyBorder="1"/>
    <xf numFmtId="0" fontId="7" fillId="0" borderId="20" xfId="0" applyFont="1" applyFill="1" applyBorder="1" applyAlignment="1" applyProtection="1">
      <alignment horizontal="left"/>
      <protection hidden="1"/>
    </xf>
    <xf numFmtId="0" fontId="7" fillId="0" borderId="21" xfId="0" applyFont="1" applyFill="1" applyBorder="1" applyAlignment="1" applyProtection="1">
      <alignment horizontal="left"/>
      <protection hidden="1"/>
    </xf>
    <xf numFmtId="0" fontId="5" fillId="2" borderId="22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3" fillId="10" borderId="27" xfId="0" applyFont="1" applyFill="1" applyBorder="1" applyAlignment="1">
      <alignment horizontal="center"/>
    </xf>
    <xf numFmtId="0" fontId="3" fillId="10" borderId="5" xfId="0" applyFont="1" applyFill="1" applyBorder="1" applyAlignment="1">
      <alignment horizontal="center"/>
    </xf>
    <xf numFmtId="0" fontId="27" fillId="12" borderId="0" xfId="2" applyFont="1" applyFill="1" applyBorder="1" applyAlignment="1">
      <alignment horizontal="center" vertical="center"/>
    </xf>
    <xf numFmtId="0" fontId="27" fillId="12" borderId="18" xfId="2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center" vertical="center"/>
      <protection hidden="1"/>
    </xf>
    <xf numFmtId="0" fontId="17" fillId="0" borderId="4" xfId="0" applyFont="1" applyFill="1" applyBorder="1" applyAlignment="1" applyProtection="1">
      <alignment horizontal="center" vertical="center"/>
      <protection hidden="1"/>
    </xf>
    <xf numFmtId="0" fontId="17" fillId="0" borderId="8" xfId="0" applyFont="1" applyFill="1" applyBorder="1" applyAlignment="1" applyProtection="1">
      <alignment horizontal="center" vertical="center"/>
      <protection hidden="1"/>
    </xf>
    <xf numFmtId="0" fontId="17" fillId="0" borderId="9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10" xfId="0" applyFont="1" applyFill="1" applyBorder="1" applyAlignment="1" applyProtection="1">
      <alignment horizontal="center" vertical="center"/>
      <protection hidden="1"/>
    </xf>
    <xf numFmtId="0" fontId="17" fillId="0" borderId="11" xfId="0" applyFont="1" applyFill="1" applyBorder="1" applyAlignment="1" applyProtection="1">
      <alignment horizontal="center" vertical="center"/>
      <protection hidden="1"/>
    </xf>
    <xf numFmtId="0" fontId="17" fillId="0" borderId="3" xfId="0" applyFont="1" applyFill="1" applyBorder="1" applyAlignment="1" applyProtection="1">
      <alignment horizontal="center" vertical="center"/>
      <protection hidden="1"/>
    </xf>
    <xf numFmtId="0" fontId="17" fillId="0" borderId="12" xfId="0" applyFont="1" applyFill="1" applyBorder="1" applyAlignment="1" applyProtection="1">
      <alignment horizontal="center" vertical="center"/>
      <protection hidden="1"/>
    </xf>
    <xf numFmtId="164" fontId="19" fillId="4" borderId="3" xfId="0" applyNumberFormat="1" applyFont="1" applyFill="1" applyBorder="1" applyAlignment="1" applyProtection="1">
      <alignment horizontal="center" vertical="center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26" fillId="11" borderId="1" xfId="0" applyFont="1" applyFill="1" applyBorder="1" applyAlignment="1" applyProtection="1">
      <alignment horizontal="center" vertical="center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0" fontId="29" fillId="13" borderId="20" xfId="2" applyFont="1" applyFill="1" applyBorder="1" applyAlignment="1" applyProtection="1">
      <alignment horizontal="center" vertical="center" wrapText="1"/>
      <protection locked="0"/>
    </xf>
    <xf numFmtId="0" fontId="18" fillId="0" borderId="1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64" fontId="22" fillId="0" borderId="14" xfId="0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 textRotation="90" wrapText="1"/>
    </xf>
    <xf numFmtId="0" fontId="0" fillId="0" borderId="30" xfId="0" applyBorder="1" applyAlignment="1">
      <alignment horizontal="center" vertical="center" textRotation="90" wrapText="1"/>
    </xf>
    <xf numFmtId="0" fontId="0" fillId="0" borderId="49" xfId="0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 textRotation="90" wrapText="1"/>
    </xf>
    <xf numFmtId="0" fontId="16" fillId="0" borderId="6" xfId="0" applyFont="1" applyBorder="1" applyAlignment="1">
      <alignment horizontal="center" vertical="center" textRotation="90" wrapText="1"/>
    </xf>
    <xf numFmtId="0" fontId="7" fillId="0" borderId="45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</cellXfs>
  <cellStyles count="3">
    <cellStyle name="Hyperlink" xfId="2" builtinId="8"/>
    <cellStyle name="Normal" xfId="0" builtinId="0"/>
    <cellStyle name="Style 1" xfId="1"/>
  </cellStyles>
  <dxfs count="4">
    <dxf>
      <font>
        <b/>
        <i val="0"/>
        <color rgb="FFFF0000"/>
      </font>
    </dxf>
    <dxf>
      <font>
        <b/>
        <i val="0"/>
        <color theme="0"/>
      </font>
      <fill>
        <patternFill patternType="solid">
          <fgColor rgb="FFFFFF00"/>
          <bgColor rgb="FF00B050"/>
        </patternFill>
      </fill>
    </dxf>
    <dxf>
      <font>
        <b/>
        <i val="0"/>
        <color auto="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color auto="1"/>
      </font>
      <fill>
        <patternFill patternType="solid">
          <bgColor theme="2"/>
        </patternFill>
      </fill>
    </dxf>
  </dxfs>
  <tableStyles count="0" defaultTableStyle="TableStyleMedium2" defaultPivotStyle="PivotStyleLight16"/>
  <colors>
    <mruColors>
      <color rgb="FFC88236"/>
      <color rgb="FFDFB689"/>
      <color rgb="FFFFD7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usa.gov/citizens/holidays.shtml" TargetMode="External"/><Relationship Id="rId1" Type="http://schemas.openxmlformats.org/officeDocument/2006/relationships/hyperlink" Target="http://indzara.blogspot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67"/>
  <sheetViews>
    <sheetView tabSelected="1" defaultGridColor="0" view="pageBreakPreview" colorId="9" zoomScale="70" zoomScaleNormal="90" zoomScaleSheetLayoutView="70" workbookViewId="0">
      <selection activeCell="N16" sqref="N16"/>
    </sheetView>
  </sheetViews>
  <sheetFormatPr defaultColWidth="0" defaultRowHeight="20.100000000000001" customHeight="1" x14ac:dyDescent="0.25"/>
  <cols>
    <col min="1" max="1" width="30.7109375" customWidth="1"/>
    <col min="2" max="2" width="32.42578125" bestFit="1" customWidth="1"/>
    <col min="3" max="3" width="3.28515625" customWidth="1"/>
    <col min="4" max="4" width="30.7109375" customWidth="1"/>
    <col min="5" max="5" width="32.42578125" bestFit="1" customWidth="1"/>
    <col min="6" max="6" width="4.140625" customWidth="1"/>
    <col min="7" max="7" width="5" customWidth="1"/>
    <col min="8" max="8" width="2.42578125" customWidth="1"/>
    <col min="9" max="12" width="13.85546875" customWidth="1"/>
    <col min="13" max="13" width="4.42578125" customWidth="1"/>
    <col min="14" max="14" width="17.28515625" customWidth="1"/>
    <col min="15" max="15" width="18" customWidth="1"/>
    <col min="16" max="16" width="28" customWidth="1"/>
    <col min="17" max="24" width="0" hidden="1" customWidth="1"/>
    <col min="25" max="16384" width="9.140625" hidden="1"/>
  </cols>
  <sheetData>
    <row r="1" spans="1:16" ht="27" thickBot="1" x14ac:dyDescent="0.45">
      <c r="A1" s="159" t="s">
        <v>17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1"/>
    </row>
    <row r="2" spans="1:16" ht="15.75" thickBot="1" x14ac:dyDescent="0.3"/>
    <row r="3" spans="1:16" ht="21" x14ac:dyDescent="0.35">
      <c r="A3" s="61" t="s">
        <v>10</v>
      </c>
      <c r="B3" s="62"/>
      <c r="C3" s="62"/>
      <c r="D3" s="62"/>
      <c r="E3" s="62"/>
      <c r="F3" s="63"/>
      <c r="I3" s="75" t="s">
        <v>64</v>
      </c>
      <c r="J3" s="49"/>
      <c r="K3" s="49"/>
      <c r="L3" s="49"/>
      <c r="M3" s="49"/>
      <c r="N3" s="49"/>
      <c r="O3" s="51"/>
    </row>
    <row r="4" spans="1:16" ht="18.75" x14ac:dyDescent="0.3">
      <c r="A4" s="64" t="s">
        <v>2</v>
      </c>
      <c r="B4" s="65">
        <v>2013</v>
      </c>
      <c r="C4" s="66"/>
      <c r="D4" s="66"/>
      <c r="E4" s="66"/>
      <c r="F4" s="67"/>
      <c r="I4" s="52"/>
      <c r="J4" s="33"/>
      <c r="K4" s="33"/>
      <c r="L4" s="33"/>
      <c r="M4" s="33"/>
      <c r="N4" s="12"/>
      <c r="O4" s="53"/>
    </row>
    <row r="5" spans="1:16" ht="23.25" x14ac:dyDescent="0.35">
      <c r="A5" s="64" t="s">
        <v>1</v>
      </c>
      <c r="B5" s="65" t="s">
        <v>68</v>
      </c>
      <c r="C5" s="66"/>
      <c r="D5" s="66"/>
      <c r="E5" s="66"/>
      <c r="F5" s="67"/>
      <c r="I5" s="52"/>
      <c r="J5" s="164" t="s">
        <v>71</v>
      </c>
      <c r="K5" s="164"/>
      <c r="L5" s="164"/>
      <c r="M5" s="164"/>
      <c r="N5" s="165"/>
      <c r="O5" s="141"/>
    </row>
    <row r="6" spans="1:16" ht="23.25" x14ac:dyDescent="0.35">
      <c r="A6" s="64" t="s">
        <v>3</v>
      </c>
      <c r="B6" s="68" t="s">
        <v>76</v>
      </c>
      <c r="C6" s="66"/>
      <c r="D6" s="66"/>
      <c r="E6" s="66"/>
      <c r="F6" s="67"/>
      <c r="I6" s="52"/>
      <c r="J6" s="164"/>
      <c r="K6" s="164"/>
      <c r="L6" s="164"/>
      <c r="M6" s="164"/>
      <c r="N6" s="165"/>
      <c r="O6" s="142"/>
    </row>
    <row r="7" spans="1:16" ht="18.75" x14ac:dyDescent="0.3">
      <c r="A7" s="64" t="s">
        <v>4</v>
      </c>
      <c r="B7" s="162" t="s">
        <v>53</v>
      </c>
      <c r="C7" s="163"/>
      <c r="D7" s="163"/>
      <c r="E7" s="73"/>
      <c r="F7" s="69"/>
      <c r="G7" s="39"/>
      <c r="I7" s="52"/>
      <c r="J7" s="33"/>
      <c r="K7" s="33"/>
      <c r="L7" s="33"/>
      <c r="M7" s="33"/>
      <c r="N7" s="44"/>
      <c r="O7" s="76"/>
    </row>
    <row r="8" spans="1:16" ht="15.75" thickBot="1" x14ac:dyDescent="0.3">
      <c r="A8" s="70"/>
      <c r="B8" s="71"/>
      <c r="C8" s="71"/>
      <c r="D8" s="71"/>
      <c r="E8" s="71"/>
      <c r="F8" s="72"/>
      <c r="I8" s="52"/>
      <c r="J8" s="33"/>
      <c r="K8" s="33"/>
      <c r="L8" s="33"/>
      <c r="M8" s="33"/>
      <c r="N8" s="44"/>
      <c r="O8" s="76"/>
    </row>
    <row r="9" spans="1:16" ht="15" x14ac:dyDescent="0.25">
      <c r="I9" s="52"/>
      <c r="J9" s="33"/>
      <c r="K9" s="33"/>
      <c r="L9" s="33"/>
      <c r="M9" s="33"/>
      <c r="N9" s="44"/>
      <c r="O9" s="76"/>
    </row>
    <row r="10" spans="1:16" ht="15.75" thickBot="1" x14ac:dyDescent="0.3">
      <c r="G10" s="40"/>
      <c r="I10" s="57"/>
      <c r="J10" s="58"/>
      <c r="K10" s="58"/>
      <c r="L10" s="58"/>
      <c r="M10" s="58"/>
      <c r="N10" s="77"/>
      <c r="O10" s="78"/>
    </row>
    <row r="11" spans="1:16" ht="19.5" thickBot="1" x14ac:dyDescent="0.35">
      <c r="A11" s="42"/>
      <c r="B11" s="42"/>
      <c r="C11" s="42"/>
      <c r="D11" s="41"/>
      <c r="G11" s="4"/>
      <c r="N11" s="44"/>
      <c r="O11" s="74"/>
    </row>
    <row r="12" spans="1:16" ht="21" customHeight="1" x14ac:dyDescent="0.35">
      <c r="A12" s="48" t="s">
        <v>56</v>
      </c>
      <c r="B12" s="49"/>
      <c r="C12" s="49"/>
      <c r="D12" s="49"/>
      <c r="E12" s="50"/>
      <c r="F12" s="51"/>
      <c r="N12" s="44"/>
      <c r="O12" s="74"/>
    </row>
    <row r="13" spans="1:16" ht="21" customHeight="1" x14ac:dyDescent="0.25">
      <c r="A13" s="52"/>
      <c r="B13" s="33"/>
      <c r="C13" s="33"/>
      <c r="D13" s="33"/>
      <c r="E13" s="12"/>
      <c r="F13" s="53"/>
      <c r="G13" s="40"/>
      <c r="I13" t="s">
        <v>73</v>
      </c>
      <c r="N13" s="44"/>
      <c r="O13" s="74"/>
    </row>
    <row r="14" spans="1:16" ht="21" customHeight="1" x14ac:dyDescent="0.35">
      <c r="A14" s="38" t="s">
        <v>9</v>
      </c>
      <c r="B14" s="38" t="s">
        <v>54</v>
      </c>
      <c r="C14" s="99"/>
      <c r="D14" s="38" t="s">
        <v>9</v>
      </c>
      <c r="E14" s="47" t="s">
        <v>54</v>
      </c>
      <c r="F14" s="54"/>
      <c r="I14" s="143" t="s">
        <v>16</v>
      </c>
      <c r="N14" s="44"/>
      <c r="O14" s="74"/>
    </row>
    <row r="15" spans="1:16" ht="15" customHeight="1" x14ac:dyDescent="0.25">
      <c r="A15" s="130" t="s">
        <v>12</v>
      </c>
      <c r="B15" s="131">
        <v>18265</v>
      </c>
      <c r="C15" s="129"/>
      <c r="D15" s="130"/>
      <c r="E15" s="132"/>
      <c r="F15" s="55"/>
      <c r="N15" s="44"/>
      <c r="O15" s="74"/>
    </row>
    <row r="16" spans="1:16" ht="15" customHeight="1" x14ac:dyDescent="0.25">
      <c r="A16" s="130" t="s">
        <v>11</v>
      </c>
      <c r="B16" s="131">
        <v>16471</v>
      </c>
      <c r="C16" s="129"/>
      <c r="D16" s="130"/>
      <c r="E16" s="132"/>
      <c r="F16" s="55"/>
      <c r="N16" s="44"/>
      <c r="O16" s="74"/>
    </row>
    <row r="17" spans="1:15" ht="15" customHeight="1" x14ac:dyDescent="0.25">
      <c r="A17" s="130" t="s">
        <v>77</v>
      </c>
      <c r="B17" s="131">
        <v>29284</v>
      </c>
      <c r="C17" s="129"/>
      <c r="D17" s="130"/>
      <c r="E17" s="132"/>
      <c r="F17" s="55"/>
      <c r="N17" s="44"/>
      <c r="O17" s="74"/>
    </row>
    <row r="18" spans="1:15" ht="15" customHeight="1" x14ac:dyDescent="0.25">
      <c r="A18" s="130" t="s">
        <v>78</v>
      </c>
      <c r="B18" s="131">
        <v>38447</v>
      </c>
      <c r="C18" s="129"/>
      <c r="D18" s="130"/>
      <c r="E18" s="132"/>
      <c r="F18" s="55"/>
      <c r="I18" t="s">
        <v>74</v>
      </c>
      <c r="N18" s="44"/>
      <c r="O18" s="74"/>
    </row>
    <row r="19" spans="1:15" ht="15" customHeight="1" x14ac:dyDescent="0.25">
      <c r="A19" s="130" t="s">
        <v>15</v>
      </c>
      <c r="B19" s="131">
        <v>40336</v>
      </c>
      <c r="C19" s="129"/>
      <c r="D19" s="130"/>
      <c r="E19" s="132"/>
      <c r="F19" s="55"/>
      <c r="I19" s="13" t="s">
        <v>75</v>
      </c>
      <c r="N19" s="44"/>
      <c r="O19" s="74"/>
    </row>
    <row r="20" spans="1:15" ht="15" customHeight="1" x14ac:dyDescent="0.25">
      <c r="A20" s="130" t="s">
        <v>13</v>
      </c>
      <c r="B20" s="131">
        <v>20310</v>
      </c>
      <c r="C20" s="129"/>
      <c r="D20" s="130"/>
      <c r="E20" s="132"/>
      <c r="F20" s="55"/>
      <c r="N20" s="44"/>
      <c r="O20" s="74"/>
    </row>
    <row r="21" spans="1:15" ht="15" customHeight="1" x14ac:dyDescent="0.25">
      <c r="A21" s="130" t="s">
        <v>14</v>
      </c>
      <c r="B21" s="131">
        <v>21438</v>
      </c>
      <c r="C21" s="129"/>
      <c r="D21" s="130"/>
      <c r="E21" s="132"/>
      <c r="F21" s="55"/>
      <c r="N21" s="44"/>
      <c r="O21" s="74"/>
    </row>
    <row r="22" spans="1:15" ht="15" customHeight="1" x14ac:dyDescent="0.25">
      <c r="A22" s="130" t="s">
        <v>79</v>
      </c>
      <c r="B22" s="131">
        <v>31391</v>
      </c>
      <c r="C22" s="129"/>
      <c r="D22" s="130"/>
      <c r="E22" s="132"/>
      <c r="F22" s="55"/>
      <c r="N22" s="44"/>
      <c r="O22" s="74"/>
    </row>
    <row r="23" spans="1:15" ht="15" customHeight="1" x14ac:dyDescent="0.25">
      <c r="A23" s="130"/>
      <c r="B23" s="131"/>
      <c r="C23" s="129"/>
      <c r="D23" s="130"/>
      <c r="E23" s="132"/>
      <c r="F23" s="55"/>
      <c r="N23" s="44"/>
      <c r="O23" s="74"/>
    </row>
    <row r="24" spans="1:15" ht="15" customHeight="1" x14ac:dyDescent="0.25">
      <c r="A24" s="130"/>
      <c r="B24" s="131"/>
      <c r="C24" s="129"/>
      <c r="D24" s="130"/>
      <c r="E24" s="132"/>
      <c r="F24" s="55"/>
      <c r="N24" s="44"/>
      <c r="O24" s="74"/>
    </row>
    <row r="25" spans="1:15" ht="15" customHeight="1" x14ac:dyDescent="0.25">
      <c r="A25" s="130"/>
      <c r="B25" s="131"/>
      <c r="C25" s="129"/>
      <c r="D25" s="130"/>
      <c r="E25" s="132"/>
      <c r="F25" s="55"/>
      <c r="N25" s="44"/>
      <c r="O25" s="74"/>
    </row>
    <row r="26" spans="1:15" ht="15" customHeight="1" x14ac:dyDescent="0.25">
      <c r="A26" s="130"/>
      <c r="B26" s="131"/>
      <c r="C26" s="129"/>
      <c r="D26" s="130"/>
      <c r="E26" s="132"/>
      <c r="F26" s="55"/>
      <c r="N26" s="44"/>
      <c r="O26" s="74"/>
    </row>
    <row r="27" spans="1:15" ht="15" customHeight="1" x14ac:dyDescent="0.25">
      <c r="A27" s="130"/>
      <c r="B27" s="131"/>
      <c r="C27" s="129"/>
      <c r="D27" s="130"/>
      <c r="E27" s="132"/>
      <c r="F27" s="55"/>
      <c r="N27" s="44"/>
      <c r="O27" s="74"/>
    </row>
    <row r="28" spans="1:15" ht="15" customHeight="1" x14ac:dyDescent="0.25">
      <c r="A28" s="130"/>
      <c r="B28" s="131"/>
      <c r="C28" s="129"/>
      <c r="D28" s="130"/>
      <c r="E28" s="132"/>
      <c r="F28" s="55"/>
      <c r="N28" s="44"/>
      <c r="O28" s="74"/>
    </row>
    <row r="29" spans="1:15" ht="15" customHeight="1" x14ac:dyDescent="0.25">
      <c r="A29" s="130"/>
      <c r="B29" s="131"/>
      <c r="C29" s="129"/>
      <c r="D29" s="130"/>
      <c r="E29" s="132"/>
      <c r="F29" s="55"/>
      <c r="N29" s="44"/>
      <c r="O29" s="74"/>
    </row>
    <row r="30" spans="1:15" ht="15" customHeight="1" x14ac:dyDescent="0.25">
      <c r="A30" s="130"/>
      <c r="B30" s="131"/>
      <c r="C30" s="129"/>
      <c r="D30" s="130"/>
      <c r="E30" s="132"/>
      <c r="F30" s="55"/>
      <c r="N30" s="44"/>
      <c r="O30" s="74"/>
    </row>
    <row r="31" spans="1:15" ht="15" customHeight="1" x14ac:dyDescent="0.25">
      <c r="A31" s="130"/>
      <c r="B31" s="131"/>
      <c r="C31" s="129"/>
      <c r="D31" s="130"/>
      <c r="E31" s="132"/>
      <c r="F31" s="55"/>
      <c r="N31" s="44"/>
      <c r="O31" s="74"/>
    </row>
    <row r="32" spans="1:15" ht="15" customHeight="1" x14ac:dyDescent="0.25">
      <c r="A32" s="130"/>
      <c r="B32" s="131"/>
      <c r="C32" s="129"/>
      <c r="D32" s="130"/>
      <c r="E32" s="132"/>
      <c r="F32" s="55"/>
      <c r="N32" s="44"/>
      <c r="O32" s="74"/>
    </row>
    <row r="33" spans="1:15" ht="15" customHeight="1" x14ac:dyDescent="0.25">
      <c r="A33" s="130"/>
      <c r="B33" s="131"/>
      <c r="C33" s="129"/>
      <c r="D33" s="130"/>
      <c r="E33" s="132"/>
      <c r="F33" s="55"/>
      <c r="N33" s="44"/>
      <c r="O33" s="74"/>
    </row>
    <row r="34" spans="1:15" ht="15" customHeight="1" x14ac:dyDescent="0.25">
      <c r="A34" s="130"/>
      <c r="B34" s="131"/>
      <c r="C34" s="129"/>
      <c r="D34" s="130"/>
      <c r="E34" s="132"/>
      <c r="F34" s="55"/>
      <c r="N34" s="44"/>
      <c r="O34" s="74"/>
    </row>
    <row r="35" spans="1:15" ht="15" customHeight="1" x14ac:dyDescent="0.25">
      <c r="A35" s="130"/>
      <c r="B35" s="131"/>
      <c r="C35" s="129"/>
      <c r="D35" s="130"/>
      <c r="E35" s="132"/>
      <c r="F35" s="55"/>
      <c r="N35" s="44"/>
      <c r="O35" s="74"/>
    </row>
    <row r="36" spans="1:15" ht="15" customHeight="1" x14ac:dyDescent="0.25">
      <c r="A36" s="130"/>
      <c r="B36" s="131"/>
      <c r="C36" s="129"/>
      <c r="D36" s="130"/>
      <c r="E36" s="132"/>
      <c r="F36" s="55"/>
      <c r="N36" s="45"/>
      <c r="O36" s="5"/>
    </row>
    <row r="37" spans="1:15" ht="15" customHeight="1" x14ac:dyDescent="0.25">
      <c r="A37" s="130"/>
      <c r="B37" s="131"/>
      <c r="C37" s="129"/>
      <c r="D37" s="130"/>
      <c r="E37" s="132"/>
      <c r="F37" s="55"/>
      <c r="N37" s="45"/>
      <c r="O37" s="5"/>
    </row>
    <row r="38" spans="1:15" ht="15" customHeight="1" x14ac:dyDescent="0.25">
      <c r="A38" s="130"/>
      <c r="B38" s="131"/>
      <c r="C38" s="129"/>
      <c r="D38" s="130"/>
      <c r="E38" s="132"/>
      <c r="F38" s="55"/>
      <c r="N38" s="45"/>
      <c r="O38" s="5"/>
    </row>
    <row r="39" spans="1:15" ht="15" customHeight="1" x14ac:dyDescent="0.25">
      <c r="A39" s="130"/>
      <c r="B39" s="131"/>
      <c r="C39" s="129"/>
      <c r="D39" s="130"/>
      <c r="E39" s="132"/>
      <c r="F39" s="55"/>
      <c r="N39" s="45"/>
      <c r="O39" s="5"/>
    </row>
    <row r="40" spans="1:15" ht="15" customHeight="1" x14ac:dyDescent="0.25">
      <c r="A40" s="130"/>
      <c r="B40" s="131"/>
      <c r="C40" s="129"/>
      <c r="D40" s="130"/>
      <c r="E40" s="132"/>
      <c r="F40" s="55"/>
      <c r="N40" s="45"/>
      <c r="O40" s="5"/>
    </row>
    <row r="41" spans="1:15" ht="15" customHeight="1" x14ac:dyDescent="0.25">
      <c r="A41" s="130"/>
      <c r="B41" s="131"/>
      <c r="C41" s="129"/>
      <c r="D41" s="130"/>
      <c r="E41" s="132"/>
      <c r="F41" s="55"/>
      <c r="N41" s="45"/>
      <c r="O41" s="5"/>
    </row>
    <row r="42" spans="1:15" ht="15" customHeight="1" x14ac:dyDescent="0.25">
      <c r="A42" s="130"/>
      <c r="B42" s="131"/>
      <c r="C42" s="129"/>
      <c r="D42" s="130"/>
      <c r="E42" s="132"/>
      <c r="F42" s="55"/>
      <c r="N42" s="45"/>
      <c r="O42" s="5"/>
    </row>
    <row r="43" spans="1:15" ht="15" customHeight="1" x14ac:dyDescent="0.25">
      <c r="A43" s="130"/>
      <c r="B43" s="131"/>
      <c r="C43" s="129"/>
      <c r="D43" s="130"/>
      <c r="E43" s="132"/>
      <c r="F43" s="55"/>
      <c r="N43" s="45"/>
      <c r="O43" s="5"/>
    </row>
    <row r="44" spans="1:15" ht="15" customHeight="1" x14ac:dyDescent="0.25">
      <c r="A44" s="130"/>
      <c r="B44" s="131"/>
      <c r="C44" s="129"/>
      <c r="D44" s="130"/>
      <c r="E44" s="132"/>
      <c r="F44" s="55"/>
      <c r="N44" s="45"/>
      <c r="O44" s="5"/>
    </row>
    <row r="45" spans="1:15" ht="15" customHeight="1" x14ac:dyDescent="0.25">
      <c r="A45" s="133"/>
      <c r="B45" s="134"/>
      <c r="C45" s="129"/>
      <c r="D45" s="133"/>
      <c r="E45" s="135"/>
      <c r="F45" s="56"/>
      <c r="N45" s="45"/>
      <c r="O45" s="5"/>
    </row>
    <row r="46" spans="1:15" ht="15" customHeight="1" x14ac:dyDescent="0.25">
      <c r="A46" s="133"/>
      <c r="B46" s="134"/>
      <c r="C46" s="129"/>
      <c r="D46" s="133"/>
      <c r="E46" s="135"/>
      <c r="F46" s="56"/>
      <c r="N46" s="45"/>
      <c r="O46" s="5"/>
    </row>
    <row r="47" spans="1:15" ht="15" customHeight="1" x14ac:dyDescent="0.25">
      <c r="A47" s="133"/>
      <c r="B47" s="134"/>
      <c r="C47" s="129"/>
      <c r="D47" s="133"/>
      <c r="E47" s="135"/>
      <c r="F47" s="56"/>
      <c r="N47" s="45"/>
      <c r="O47" s="5"/>
    </row>
    <row r="48" spans="1:15" ht="15" customHeight="1" x14ac:dyDescent="0.25">
      <c r="A48" s="133"/>
      <c r="B48" s="134"/>
      <c r="C48" s="129"/>
      <c r="D48" s="133"/>
      <c r="E48" s="135"/>
      <c r="F48" s="56"/>
      <c r="N48" s="45"/>
      <c r="O48" s="5"/>
    </row>
    <row r="49" spans="1:15" ht="15" customHeight="1" x14ac:dyDescent="0.25">
      <c r="A49" s="133"/>
      <c r="B49" s="134"/>
      <c r="C49" s="129"/>
      <c r="D49" s="133"/>
      <c r="E49" s="135"/>
      <c r="F49" s="56"/>
      <c r="N49" s="45"/>
      <c r="O49" s="5"/>
    </row>
    <row r="50" spans="1:15" ht="15" customHeight="1" x14ac:dyDescent="0.25">
      <c r="A50" s="133"/>
      <c r="B50" s="134"/>
      <c r="C50" s="129"/>
      <c r="D50" s="133"/>
      <c r="E50" s="135"/>
      <c r="F50" s="56"/>
      <c r="N50" s="45"/>
      <c r="O50" s="5"/>
    </row>
    <row r="51" spans="1:15" ht="15" customHeight="1" x14ac:dyDescent="0.25">
      <c r="A51" s="133"/>
      <c r="B51" s="134"/>
      <c r="C51" s="129"/>
      <c r="D51" s="133"/>
      <c r="E51" s="135"/>
      <c r="F51" s="56"/>
      <c r="N51" s="45"/>
      <c r="O51" s="5"/>
    </row>
    <row r="52" spans="1:15" ht="15" customHeight="1" x14ac:dyDescent="0.25">
      <c r="A52" s="133"/>
      <c r="B52" s="134"/>
      <c r="C52" s="129"/>
      <c r="D52" s="133"/>
      <c r="E52" s="135"/>
      <c r="F52" s="56"/>
      <c r="N52" s="45"/>
      <c r="O52" s="5"/>
    </row>
    <row r="53" spans="1:15" ht="15" customHeight="1" x14ac:dyDescent="0.25">
      <c r="A53" s="133"/>
      <c r="B53" s="134"/>
      <c r="C53" s="129"/>
      <c r="D53" s="133"/>
      <c r="E53" s="135"/>
      <c r="F53" s="56"/>
      <c r="N53" s="45"/>
      <c r="O53" s="5"/>
    </row>
    <row r="54" spans="1:15" ht="15" customHeight="1" x14ac:dyDescent="0.25">
      <c r="A54" s="133"/>
      <c r="B54" s="134"/>
      <c r="C54" s="129"/>
      <c r="D54" s="133"/>
      <c r="E54" s="135"/>
      <c r="F54" s="56"/>
      <c r="N54" s="45"/>
      <c r="O54" s="5"/>
    </row>
    <row r="55" spans="1:15" ht="15" customHeight="1" thickBot="1" x14ac:dyDescent="0.3">
      <c r="A55" s="133"/>
      <c r="B55" s="134"/>
      <c r="C55" s="129"/>
      <c r="D55" s="133"/>
      <c r="E55" s="135"/>
      <c r="F55" s="56"/>
      <c r="N55" s="46"/>
      <c r="O55" s="5"/>
    </row>
    <row r="56" spans="1:15" ht="15" customHeight="1" x14ac:dyDescent="0.25">
      <c r="A56" s="133"/>
      <c r="B56" s="134"/>
      <c r="C56" s="129"/>
      <c r="D56" s="133"/>
      <c r="E56" s="135"/>
      <c r="F56" s="56"/>
      <c r="N56" s="43"/>
      <c r="O56" s="43"/>
    </row>
    <row r="57" spans="1:15" ht="15" customHeight="1" x14ac:dyDescent="0.25">
      <c r="A57" s="133"/>
      <c r="B57" s="134"/>
      <c r="C57" s="129"/>
      <c r="D57" s="133"/>
      <c r="E57" s="135"/>
      <c r="F57" s="56"/>
      <c r="M57" s="43"/>
      <c r="N57" s="43"/>
      <c r="O57" s="43"/>
    </row>
    <row r="58" spans="1:15" ht="15" customHeight="1" x14ac:dyDescent="0.25">
      <c r="A58" s="133"/>
      <c r="B58" s="134"/>
      <c r="C58" s="129"/>
      <c r="D58" s="133"/>
      <c r="E58" s="135"/>
      <c r="F58" s="56"/>
      <c r="M58" s="43"/>
      <c r="N58" s="43"/>
      <c r="O58" s="43"/>
    </row>
    <row r="59" spans="1:15" ht="15" customHeight="1" x14ac:dyDescent="0.25">
      <c r="A59" s="133"/>
      <c r="B59" s="134"/>
      <c r="C59" s="129"/>
      <c r="D59" s="133"/>
      <c r="E59" s="135"/>
      <c r="F59" s="56"/>
      <c r="M59" s="43"/>
      <c r="N59" s="43"/>
      <c r="O59" s="43"/>
    </row>
    <row r="60" spans="1:15" ht="15" customHeight="1" x14ac:dyDescent="0.25">
      <c r="A60" s="133"/>
      <c r="B60" s="134"/>
      <c r="C60" s="129"/>
      <c r="D60" s="133"/>
      <c r="E60" s="135"/>
      <c r="F60" s="56"/>
      <c r="M60" s="43"/>
      <c r="N60" s="43"/>
      <c r="O60" s="43"/>
    </row>
    <row r="61" spans="1:15" ht="15" customHeight="1" x14ac:dyDescent="0.25">
      <c r="A61" s="133"/>
      <c r="B61" s="134"/>
      <c r="C61" s="129"/>
      <c r="D61" s="133"/>
      <c r="E61" s="135"/>
      <c r="F61" s="56"/>
      <c r="M61" s="43"/>
      <c r="N61" s="43"/>
      <c r="O61" s="43"/>
    </row>
    <row r="62" spans="1:15" ht="15" customHeight="1" x14ac:dyDescent="0.25">
      <c r="A62" s="133"/>
      <c r="B62" s="134"/>
      <c r="C62" s="129"/>
      <c r="D62" s="133"/>
      <c r="E62" s="135"/>
      <c r="F62" s="56"/>
      <c r="M62" s="43"/>
      <c r="N62" s="43"/>
      <c r="O62" s="43"/>
    </row>
    <row r="63" spans="1:15" ht="15" customHeight="1" x14ac:dyDescent="0.25">
      <c r="A63" s="133"/>
      <c r="B63" s="134"/>
      <c r="C63" s="129"/>
      <c r="D63" s="133"/>
      <c r="E63" s="135"/>
      <c r="F63" s="56"/>
      <c r="M63" s="43"/>
      <c r="N63" s="43"/>
      <c r="O63" s="43"/>
    </row>
    <row r="64" spans="1:15" ht="15" customHeight="1" thickBot="1" x14ac:dyDescent="0.3">
      <c r="A64" s="133"/>
      <c r="B64" s="134"/>
      <c r="C64" s="136"/>
      <c r="D64" s="133"/>
      <c r="E64" s="135"/>
      <c r="F64" s="56"/>
      <c r="M64" s="43"/>
      <c r="N64" s="43"/>
      <c r="O64" s="43"/>
    </row>
    <row r="65" spans="1:15" ht="15" customHeight="1" thickBot="1" x14ac:dyDescent="0.3">
      <c r="A65" s="57"/>
      <c r="B65" s="58"/>
      <c r="C65" s="58"/>
      <c r="D65" s="58"/>
      <c r="E65" s="59"/>
      <c r="F65" s="60"/>
      <c r="M65" s="43"/>
      <c r="N65" s="43"/>
      <c r="O65" s="43"/>
    </row>
    <row r="66" spans="1:15" ht="20.100000000000001" customHeight="1" x14ac:dyDescent="0.25">
      <c r="M66" s="43"/>
      <c r="N66" s="43"/>
      <c r="O66" s="43"/>
    </row>
    <row r="67" spans="1:15" ht="20.100000000000001" customHeight="1" x14ac:dyDescent="0.25">
      <c r="M67" s="43"/>
      <c r="N67" s="43"/>
      <c r="O67" s="43"/>
    </row>
  </sheetData>
  <dataConsolidate/>
  <mergeCells count="3">
    <mergeCell ref="A1:P1"/>
    <mergeCell ref="B7:D7"/>
    <mergeCell ref="J5:N6"/>
  </mergeCells>
  <conditionalFormatting sqref="B7 B8:G9 B6:G6 C14 B10:F10 D22:F44 N7:O35 E14:F21 B11:D11 I14 O5:O6">
    <cfRule type="expression" priority="13">
      <formula>"MATCH($B$5,Inputs!$B$9:$B$38,0)"</formula>
    </cfRule>
  </conditionalFormatting>
  <conditionalFormatting sqref="B14">
    <cfRule type="expression" priority="6">
      <formula>"MATCH($B$5,Inputs!$B$9:$B$38,0)"</formula>
    </cfRule>
  </conditionalFormatting>
  <conditionalFormatting sqref="B15:B18">
    <cfRule type="expression" priority="4">
      <formula>"MATCH($B$5,Inputs!$B$9:$B$38,0)"</formula>
    </cfRule>
  </conditionalFormatting>
  <conditionalFormatting sqref="B19:B21">
    <cfRule type="expression" priority="3">
      <formula>"MATCH($B$5,Inputs!$B$9:$B$38,0)"</formula>
    </cfRule>
  </conditionalFormatting>
  <conditionalFormatting sqref="B25:B28">
    <cfRule type="expression" priority="2">
      <formula>"MATCH($B$5,Inputs!$B$9:$B$38,0)"</formula>
    </cfRule>
  </conditionalFormatting>
  <conditionalFormatting sqref="B22:B23">
    <cfRule type="expression" priority="1">
      <formula>"MATCH($B$5,Inputs!$B$9:$B$38,0)"</formula>
    </cfRule>
  </conditionalFormatting>
  <dataValidations count="5">
    <dataValidation type="whole" allowBlank="1" showInputMessage="1" showErrorMessage="1" errorTitle="Enter a valid year" error="Please enter a four digit year after 1900" promptTitle="Enter a valid year" prompt="Please enter a four digit year after 1900_x000a_" sqref="B4">
      <formula1>1901</formula1>
      <formula2>9999</formula2>
    </dataValidation>
    <dataValidation type="list" allowBlank="1" showInputMessage="1" showErrorMessage="1" errorTitle="Enter a valid day name" error="Please enter the full day name. Example: WEDNESDAY" promptTitle="Enter a valid day name" prompt="Please enter the full day name. Example: WEDNESDAY" sqref="B6">
      <formula1>"SUNDAY, MONDAY, TUESDAY, WEDNESDAY, THURSDAY, FRIDAY, SATURDAY"</formula1>
    </dataValidation>
    <dataValidation type="list" allowBlank="1" showInputMessage="1" showErrorMessage="1" errorTitle="Enter a valid month name" error="Please enter the full month name. Example: DECEMBER" promptTitle="Enter a valid month name" prompt="Please enter the full month name. Example: DECEMBER" sqref="B5">
      <formula1>"JANUARY,FEBRUARY,MARCH,APRIL,MAY,JUNE,JULY,AUGUST,SEPTEMBER,OCTOBER,NOVEMBER,DECEMBER"</formula1>
    </dataValidation>
    <dataValidation allowBlank="1" showInputMessage="1" showErrorMessage="1" promptTitle="Enter calendar name " prompt="Please enter any name you would like for your calendar" sqref="B7"/>
    <dataValidation type="date" allowBlank="1" showInputMessage="1" showErrorMessage="1" errorTitle="Please enter a valid date" error="Please enter a date between 1/1/1901 and 12/31/9999" promptTitle="Please enter a valid date" prompt="Please enter a date between 1/1/1901 and 12/31/9999" sqref="B15:B64 E15:F64">
      <formula1>367</formula1>
      <formula2>2958465</formula2>
    </dataValidation>
  </dataValidations>
  <hyperlinks>
    <hyperlink ref="I14" r:id="rId1"/>
    <hyperlink ref="J5" location="'12Month_Calendar_US'!A1" display="1 page - 12 Month Calendar - U.S. Holidays"/>
    <hyperlink ref="I19" r:id="rId2"/>
  </hyperlinks>
  <pageMargins left="0.43" right="0.7" top="0.75" bottom="0.52" header="0.3" footer="0.3"/>
  <pageSetup scale="47" orientation="landscape" horizontalDpi="4294967293" verticalDpi="0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B35BD6AE-F891-4C2E-9B8E-A67E7D63F3EE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3Symbols2" iconId="0"/>
              <x14:cfIcon iconSet="3Symbols2" iconId="2"/>
            </x14:iconSet>
          </x14:cfRule>
          <xm:sqref>C15:C63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J62"/>
  <sheetViews>
    <sheetView showGridLines="0" zoomScaleNormal="100" zoomScaleSheetLayoutView="100" workbookViewId="0"/>
  </sheetViews>
  <sheetFormatPr defaultColWidth="0" defaultRowHeight="50.1" customHeight="1" zeroHeight="1" x14ac:dyDescent="0.25"/>
  <cols>
    <col min="1" max="1" width="8.7109375" customWidth="1"/>
    <col min="2" max="8" width="3.7109375" customWidth="1"/>
    <col min="9" max="9" width="8.7109375" customWidth="1"/>
    <col min="10" max="16" width="3.7109375" customWidth="1"/>
    <col min="17" max="17" width="8.7109375" customWidth="1"/>
    <col min="18" max="24" width="3.7109375" customWidth="1"/>
    <col min="25" max="25" width="4" customWidth="1"/>
    <col min="26" max="26" width="8.7109375" customWidth="1"/>
    <col min="27" max="27" width="20.7109375" customWidth="1"/>
    <col min="28" max="28" width="10.7109375" customWidth="1"/>
    <col min="29" max="29" width="3.85546875" customWidth="1"/>
    <col min="30" max="30" width="8.7109375" customWidth="1"/>
    <col min="31" max="31" width="20.7109375" customWidth="1"/>
    <col min="32" max="32" width="10.7109375" customWidth="1"/>
    <col min="33" max="33" width="4.28515625" customWidth="1"/>
    <col min="34" max="34" width="3.7109375" customWidth="1"/>
    <col min="35" max="35" width="9.140625" hidden="1" customWidth="1"/>
    <col min="36" max="36" width="15.140625" hidden="1" customWidth="1"/>
    <col min="37" max="16384" width="9.140625" hidden="1"/>
  </cols>
  <sheetData>
    <row r="1" spans="1:34" ht="15" x14ac:dyDescent="0.25">
      <c r="A1" s="137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9"/>
    </row>
    <row r="2" spans="1:34" ht="19.5" thickBot="1" x14ac:dyDescent="0.3">
      <c r="A2" s="137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38"/>
      <c r="Z2" s="138"/>
      <c r="AA2" s="138"/>
      <c r="AB2" s="179" t="s">
        <v>72</v>
      </c>
      <c r="AC2" s="179"/>
      <c r="AD2" s="179"/>
      <c r="AE2" s="179"/>
      <c r="AF2" s="138"/>
      <c r="AG2" s="138"/>
      <c r="AH2" s="139"/>
    </row>
    <row r="3" spans="1:34" ht="15" customHeight="1" x14ac:dyDescent="0.35">
      <c r="A3" s="14"/>
      <c r="B3" s="182">
        <f>B10</f>
        <v>41275</v>
      </c>
      <c r="C3" s="182"/>
      <c r="D3" s="182"/>
      <c r="E3" s="182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82">
        <f>R37</f>
        <v>41609</v>
      </c>
      <c r="V3" s="182"/>
      <c r="W3" s="182"/>
      <c r="X3" s="182"/>
      <c r="Y3" s="15"/>
      <c r="Z3" s="180" t="s">
        <v>44</v>
      </c>
      <c r="AA3" s="180"/>
      <c r="AB3" s="180"/>
      <c r="AC3" s="180"/>
      <c r="AD3" s="180"/>
      <c r="AE3" s="180"/>
      <c r="AF3" s="180"/>
      <c r="AG3" s="34"/>
      <c r="AH3" s="33"/>
    </row>
    <row r="4" spans="1:34" ht="15" customHeight="1" x14ac:dyDescent="0.4">
      <c r="A4" s="16"/>
      <c r="B4" s="166" t="str">
        <f>Inputs!B7</f>
        <v>MY PERSONAL CALENDAR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8"/>
      <c r="Y4" s="17"/>
      <c r="Z4" s="181"/>
      <c r="AA4" s="181"/>
      <c r="AB4" s="181"/>
      <c r="AC4" s="181"/>
      <c r="AD4" s="181"/>
      <c r="AE4" s="181"/>
      <c r="AF4" s="181"/>
      <c r="AG4" s="35"/>
      <c r="AH4" s="33"/>
    </row>
    <row r="5" spans="1:34" ht="15" customHeight="1" x14ac:dyDescent="0.35">
      <c r="A5" s="16"/>
      <c r="B5" s="169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1"/>
      <c r="Y5" s="17"/>
      <c r="Z5" s="95" t="s">
        <v>0</v>
      </c>
      <c r="AA5" s="95" t="s">
        <v>6</v>
      </c>
      <c r="AB5" s="95" t="s">
        <v>63</v>
      </c>
      <c r="AC5" s="96"/>
      <c r="AD5" s="95" t="s">
        <v>0</v>
      </c>
      <c r="AE5" s="95" t="s">
        <v>6</v>
      </c>
      <c r="AF5" s="95" t="s">
        <v>63</v>
      </c>
      <c r="AG5" s="36"/>
      <c r="AH5" s="33"/>
    </row>
    <row r="6" spans="1:34" ht="15" customHeight="1" x14ac:dyDescent="0.35">
      <c r="A6" s="16"/>
      <c r="B6" s="169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1"/>
      <c r="Y6" s="17"/>
      <c r="Z6" s="121">
        <f ca="1">IFERROR(INDEX(Input_Events,data!J3,2),"")</f>
        <v>40910</v>
      </c>
      <c r="AA6" s="120" t="str">
        <f ca="1">IFERROR(INDEX(Input_Events,data!J3,1),"")</f>
        <v>Mother's Birthday</v>
      </c>
      <c r="AB6" s="122" t="str">
        <f ca="1">IFERROR(data!K3,"")</f>
        <v>63 Year(s)</v>
      </c>
      <c r="AC6" s="123"/>
      <c r="AD6" s="121" t="str">
        <f ca="1">IFERROR(INDEX(Input_Events,data!J53,2),"")</f>
        <v/>
      </c>
      <c r="AE6" s="124" t="str">
        <f ca="1">IFERROR(INDEX(Input_Events,data!J53,1),"")</f>
        <v/>
      </c>
      <c r="AF6" s="125" t="str">
        <f ca="1">IFERROR(data!K53,"")</f>
        <v/>
      </c>
      <c r="AG6" s="37"/>
      <c r="AH6" s="33"/>
    </row>
    <row r="7" spans="1:34" ht="15" customHeight="1" x14ac:dyDescent="0.35">
      <c r="A7" s="16"/>
      <c r="B7" s="169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1"/>
      <c r="Y7" s="17"/>
      <c r="Z7" s="121">
        <f ca="1">IFERROR(INDEX(Input_Events,data!J4,2),"")</f>
        <v>40942</v>
      </c>
      <c r="AA7" s="120" t="str">
        <f ca="1">IFERROR(INDEX(Input_Events,data!J4,1),"")</f>
        <v>Father's Birthday</v>
      </c>
      <c r="AB7" s="122" t="str">
        <f ca="1">IFERROR(data!K4,"")</f>
        <v>68 Year(s)</v>
      </c>
      <c r="AC7" s="123"/>
      <c r="AD7" s="121" t="str">
        <f ca="1">IFERROR(INDEX(Input_Events,data!J54,2),"")</f>
        <v/>
      </c>
      <c r="AE7" s="124" t="str">
        <f ca="1">IFERROR(INDEX(Input_Events,data!J54,1),"")</f>
        <v/>
      </c>
      <c r="AF7" s="125" t="str">
        <f ca="1">IFERROR(data!K54,"")</f>
        <v/>
      </c>
      <c r="AG7" s="37"/>
      <c r="AH7" s="33"/>
    </row>
    <row r="8" spans="1:34" ht="15" customHeight="1" x14ac:dyDescent="0.35">
      <c r="A8" s="16"/>
      <c r="B8" s="172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4"/>
      <c r="Y8" s="17"/>
      <c r="Z8" s="121">
        <f ca="1">IFERROR(INDEX(Input_Events,data!J5,2),"")</f>
        <v>40972</v>
      </c>
      <c r="AA8" s="120" t="str">
        <f ca="1">IFERROR(INDEX(Input_Events,data!J5,1),"")</f>
        <v>My Birthday</v>
      </c>
      <c r="AB8" s="122" t="str">
        <f ca="1">IFERROR(data!K5,"")</f>
        <v>33 Year(s)</v>
      </c>
      <c r="AC8" s="123"/>
      <c r="AD8" s="121" t="str">
        <f ca="1">IFERROR(INDEX(Input_Events,data!J55,2),"")</f>
        <v/>
      </c>
      <c r="AE8" s="124" t="str">
        <f ca="1">IFERROR(INDEX(Input_Events,data!J55,1),"")</f>
        <v/>
      </c>
      <c r="AF8" s="125" t="str">
        <f ca="1">IFERROR(data!K55,"")</f>
        <v/>
      </c>
      <c r="AG8" s="37"/>
      <c r="AH8" s="33"/>
    </row>
    <row r="9" spans="1:34" ht="15" customHeight="1" x14ac:dyDescent="0.35">
      <c r="A9" s="16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7"/>
      <c r="Z9" s="121">
        <f ca="1">IFERROR(INDEX(Input_Events,data!J6,2),"")</f>
        <v>41004</v>
      </c>
      <c r="AA9" s="120" t="str">
        <f ca="1">IFERROR(INDEX(Input_Events,data!J6,1),"")</f>
        <v>My Wedding Anniversary</v>
      </c>
      <c r="AB9" s="122" t="str">
        <f ca="1">IFERROR(data!K6,"")</f>
        <v>8 Year(s)</v>
      </c>
      <c r="AC9" s="123"/>
      <c r="AD9" s="121" t="str">
        <f ca="1">IFERROR(INDEX(Input_Events,data!J56,2),"")</f>
        <v/>
      </c>
      <c r="AE9" s="124" t="str">
        <f ca="1">IFERROR(INDEX(Input_Events,data!J56,1),"")</f>
        <v/>
      </c>
      <c r="AF9" s="125" t="str">
        <f ca="1">IFERROR(data!K56,"")</f>
        <v/>
      </c>
      <c r="AG9" s="37"/>
      <c r="AH9" s="33"/>
    </row>
    <row r="10" spans="1:34" ht="15" customHeight="1" x14ac:dyDescent="0.35">
      <c r="A10" s="16"/>
      <c r="B10" s="175">
        <f>DATE(InputYear,MATCH(InputMonth,INDEX(MonthsArray,,2),0),1)</f>
        <v>41275</v>
      </c>
      <c r="C10" s="175"/>
      <c r="D10" s="175"/>
      <c r="E10" s="175"/>
      <c r="F10" s="175"/>
      <c r="G10" s="175"/>
      <c r="H10" s="175"/>
      <c r="I10" s="93"/>
      <c r="J10" s="175">
        <f>EOMONTH(B10,0)+1</f>
        <v>41306</v>
      </c>
      <c r="K10" s="175"/>
      <c r="L10" s="175"/>
      <c r="M10" s="175"/>
      <c r="N10" s="175"/>
      <c r="O10" s="175"/>
      <c r="P10" s="175"/>
      <c r="Q10" s="93"/>
      <c r="R10" s="175">
        <f>EOMONTH(B10,1)+1</f>
        <v>41334</v>
      </c>
      <c r="S10" s="175"/>
      <c r="T10" s="175"/>
      <c r="U10" s="175"/>
      <c r="V10" s="175"/>
      <c r="W10" s="175"/>
      <c r="X10" s="175"/>
      <c r="Y10" s="17"/>
      <c r="Z10" s="121">
        <f ca="1">IFERROR(INDEX(Input_Events,data!J7,2),"")</f>
        <v>41067</v>
      </c>
      <c r="AA10" s="120" t="str">
        <f ca="1">IFERROR(INDEX(Input_Events,data!J7,1),"")</f>
        <v>Son's Birthday</v>
      </c>
      <c r="AB10" s="122" t="str">
        <f ca="1">IFERROR(data!K7,"")</f>
        <v>3 Year(s)</v>
      </c>
      <c r="AC10" s="123"/>
      <c r="AD10" s="121" t="str">
        <f ca="1">IFERROR(INDEX(Input_Events,data!J57,2),"")</f>
        <v/>
      </c>
      <c r="AE10" s="124" t="str">
        <f ca="1">IFERROR(INDEX(Input_Events,data!J57,1),"")</f>
        <v/>
      </c>
      <c r="AF10" s="125" t="str">
        <f ca="1">IFERROR(data!K57,"")</f>
        <v/>
      </c>
      <c r="AG10" s="37"/>
      <c r="AH10" s="33"/>
    </row>
    <row r="11" spans="1:34" ht="15" customHeight="1" x14ac:dyDescent="0.35">
      <c r="A11" s="16"/>
      <c r="B11" s="127" t="str">
        <f>IF((MATCH(InputWeekStartDay,INDEX(WeekdaysArray,,2),0)+COLUMN(B11)-COLUMN($B$11))&gt;7, INDEX(WeekdaysArray,MATCH(InputWeekStartDay,INDEX(WeekdaysArray,,2),0)+COLUMN(B11)-COLUMN($B$11)-7,3),INDEX(WeekdaysArray,MATCH(InputWeekStartDay,INDEX(WeekdaysArray,,2),0)+COLUMN(B11)-COLUMN($B$11),3))</f>
        <v>SUN</v>
      </c>
      <c r="C11" s="127" t="str">
        <f>IF((MATCH(InputWeekStartDay,INDEX(WeekdaysArray,,2),0)+COLUMN(C11)-COLUMN($B$11))&gt;7, INDEX(WeekdaysArray,MATCH(InputWeekStartDay,INDEX(WeekdaysArray,,2),0)+COLUMN(C11)-COLUMN($B$11)-7,3),INDEX(WeekdaysArray,MATCH(InputWeekStartDay,INDEX(WeekdaysArray,,2),0)+COLUMN(C11)-COLUMN($B$11),3))</f>
        <v>MON</v>
      </c>
      <c r="D11" s="127" t="str">
        <f>IF((MATCH(InputWeekStartDay,INDEX(WeekdaysArray,,2),0)+COLUMN(D11)-COLUMN($B$11))&gt;7, INDEX(WeekdaysArray,MATCH(InputWeekStartDay,INDEX(WeekdaysArray,,2),0)+COLUMN(D11)-COLUMN($B$11)-7,3),INDEX(WeekdaysArray,MATCH(InputWeekStartDay,INDEX(WeekdaysArray,,2),0)+COLUMN(D11)-COLUMN($B$11),3))</f>
        <v>TUE</v>
      </c>
      <c r="E11" s="127" t="str">
        <f>IF((MATCH(InputWeekStartDay,INDEX(WeekdaysArray,,2),0)+COLUMN(E11)-COLUMN($B$11))&gt;7, INDEX(WeekdaysArray,MATCH(InputWeekStartDay,INDEX(WeekdaysArray,,2),0)+COLUMN(E11)-COLUMN($B$11)-7,3),INDEX(WeekdaysArray,MATCH(InputWeekStartDay,INDEX(WeekdaysArray,,2),0)+COLUMN(E11)-COLUMN($B$11),3))</f>
        <v>WED</v>
      </c>
      <c r="F11" s="127" t="str">
        <f>IF((MATCH(InputWeekStartDay,INDEX(WeekdaysArray,,2),0)+COLUMN(F11)-COLUMN($B$11))&gt;7, INDEX(WeekdaysArray,MATCH(InputWeekStartDay,INDEX(WeekdaysArray,,2),0)+COLUMN(F11)-COLUMN($B$11)-7,3),INDEX(WeekdaysArray,MATCH(InputWeekStartDay,INDEX(WeekdaysArray,,2),0)+COLUMN(F11)-COLUMN($B$11),3))</f>
        <v>THU</v>
      </c>
      <c r="G11" s="127" t="str">
        <f>IF((MATCH(InputWeekStartDay,INDEX(WeekdaysArray,,2),0)+COLUMN(G11)-COLUMN($B$11))&gt;7, INDEX(WeekdaysArray,MATCH(InputWeekStartDay,INDEX(WeekdaysArray,,2),0)+COLUMN(G11)-COLUMN($B$11)-7,3),INDEX(WeekdaysArray,MATCH(InputWeekStartDay,INDEX(WeekdaysArray,,2),0)+COLUMN(G11)-COLUMN($B$11),3))</f>
        <v>FRI</v>
      </c>
      <c r="H11" s="127" t="str">
        <f>IF((MATCH(InputWeekStartDay,INDEX(WeekdaysArray,,2),0)+COLUMN(H11)-COLUMN($B$11))&gt;7, INDEX(WeekdaysArray,MATCH(InputWeekStartDay,INDEX(WeekdaysArray,,2),0)+COLUMN(H11)-COLUMN($B$11)-7,3),INDEX(WeekdaysArray,MATCH(InputWeekStartDay,INDEX(WeekdaysArray,,2),0)+COLUMN(H11)-COLUMN($B$11),3))</f>
        <v>SAT</v>
      </c>
      <c r="I11" s="93"/>
      <c r="J11" s="127" t="str">
        <f>B11</f>
        <v>SUN</v>
      </c>
      <c r="K11" s="127" t="str">
        <f t="shared" ref="K11:P11" si="0">C11</f>
        <v>MON</v>
      </c>
      <c r="L11" s="127" t="str">
        <f t="shared" si="0"/>
        <v>TUE</v>
      </c>
      <c r="M11" s="127" t="str">
        <f t="shared" si="0"/>
        <v>WED</v>
      </c>
      <c r="N11" s="127" t="str">
        <f t="shared" si="0"/>
        <v>THU</v>
      </c>
      <c r="O11" s="127" t="str">
        <f t="shared" si="0"/>
        <v>FRI</v>
      </c>
      <c r="P11" s="127" t="str">
        <f t="shared" si="0"/>
        <v>SAT</v>
      </c>
      <c r="Q11" s="93"/>
      <c r="R11" s="127" t="str">
        <f>B11</f>
        <v>SUN</v>
      </c>
      <c r="S11" s="127" t="str">
        <f t="shared" ref="S11:X11" si="1">C11</f>
        <v>MON</v>
      </c>
      <c r="T11" s="127" t="str">
        <f t="shared" si="1"/>
        <v>TUE</v>
      </c>
      <c r="U11" s="127" t="str">
        <f t="shared" si="1"/>
        <v>WED</v>
      </c>
      <c r="V11" s="127" t="str">
        <f t="shared" si="1"/>
        <v>THU</v>
      </c>
      <c r="W11" s="127" t="str">
        <f t="shared" si="1"/>
        <v>FRI</v>
      </c>
      <c r="X11" s="127" t="str">
        <f t="shared" si="1"/>
        <v>SAT</v>
      </c>
      <c r="Y11" s="17"/>
      <c r="Z11" s="121">
        <f ca="1">IFERROR(INDEX(Input_Events,data!J8,2),"")</f>
        <v>41130</v>
      </c>
      <c r="AA11" s="120" t="str">
        <f ca="1">IFERROR(INDEX(Input_Events,data!J8,1),"")</f>
        <v>Uncle's Birthday</v>
      </c>
      <c r="AB11" s="122" t="str">
        <f ca="1">IFERROR(data!K8,"")</f>
        <v>58 Year(s)</v>
      </c>
      <c r="AC11" s="123"/>
      <c r="AD11" s="121" t="str">
        <f ca="1">IFERROR(INDEX(Input_Events,data!J58,2),"")</f>
        <v/>
      </c>
      <c r="AE11" s="124" t="str">
        <f ca="1">IFERROR(INDEX(Input_Events,data!J58,1),"")</f>
        <v/>
      </c>
      <c r="AF11" s="125" t="str">
        <f ca="1">IFERROR(data!K58,"")</f>
        <v/>
      </c>
      <c r="AG11" s="37"/>
      <c r="AH11" s="33"/>
    </row>
    <row r="12" spans="1:34" ht="15" customHeight="1" x14ac:dyDescent="0.35">
      <c r="A12" s="16"/>
      <c r="B12" s="94" t="str">
        <f>IFERROR(INDEX(Dates,MATCH(CONCATENATE(MONTH($B$10)," ",ROW(B12)-ROW(B$11), " ",(COLUMN(B12)-COLUMN($B12)+1)),INDEX(Dates,,2),0),1),"")</f>
        <v/>
      </c>
      <c r="C12" s="94" t="str">
        <f t="shared" ref="B12:H17" si="2">IFERROR(INDEX(Dates,MATCH(CONCATENATE(MONTH($B$10)," ",ROW(C12)-ROW(C$11), " ",(COLUMN(C12)-COLUMN($B12)+1)),INDEX(Dates,,2),0),1),"")</f>
        <v/>
      </c>
      <c r="D12" s="94">
        <f t="shared" si="2"/>
        <v>41275</v>
      </c>
      <c r="E12" s="94">
        <f t="shared" si="2"/>
        <v>41276</v>
      </c>
      <c r="F12" s="94">
        <f t="shared" si="2"/>
        <v>41277</v>
      </c>
      <c r="G12" s="94">
        <f t="shared" si="2"/>
        <v>41278</v>
      </c>
      <c r="H12" s="94">
        <f t="shared" si="2"/>
        <v>41279</v>
      </c>
      <c r="I12" s="93"/>
      <c r="J12" s="94" t="str">
        <f t="shared" ref="J12:P17" si="3">IFERROR(INDEX(Dates,MATCH(CONCATENATE(MONTH($J$10)," ",ROW(J12)-ROW(J$11), " ",(COLUMN(J12)-COLUMN($J12)+1)),INDEX(Dates,,2),0),1),"")</f>
        <v/>
      </c>
      <c r="K12" s="94" t="str">
        <f t="shared" si="3"/>
        <v/>
      </c>
      <c r="L12" s="94" t="str">
        <f t="shared" si="3"/>
        <v/>
      </c>
      <c r="M12" s="94" t="str">
        <f t="shared" si="3"/>
        <v/>
      </c>
      <c r="N12" s="94" t="str">
        <f t="shared" si="3"/>
        <v/>
      </c>
      <c r="O12" s="94">
        <f t="shared" si="3"/>
        <v>41306</v>
      </c>
      <c r="P12" s="94">
        <f t="shared" si="3"/>
        <v>41307</v>
      </c>
      <c r="Q12" s="93"/>
      <c r="R12" s="94" t="str">
        <f t="shared" ref="R12:X17" si="4">IFERROR(INDEX(Dates,MATCH(CONCATENATE(MONTH($R$10)," ",ROW(R12)-ROW(R$11), " ",(COLUMN(R12)-COLUMN($R12)+1)),INDEX(Dates,,2),0),1),"")</f>
        <v/>
      </c>
      <c r="S12" s="94" t="str">
        <f t="shared" si="4"/>
        <v/>
      </c>
      <c r="T12" s="94" t="str">
        <f t="shared" si="4"/>
        <v/>
      </c>
      <c r="U12" s="94" t="str">
        <f t="shared" si="4"/>
        <v/>
      </c>
      <c r="V12" s="94" t="str">
        <f t="shared" si="4"/>
        <v/>
      </c>
      <c r="W12" s="94">
        <f t="shared" si="4"/>
        <v>41334</v>
      </c>
      <c r="X12" s="94">
        <f t="shared" si="4"/>
        <v>41335</v>
      </c>
      <c r="Y12" s="17"/>
      <c r="Z12" s="121">
        <f ca="1">IFERROR(INDEX(Input_Events,data!J9,2),"")</f>
        <v>41162</v>
      </c>
      <c r="AA12" s="120" t="str">
        <f ca="1">IFERROR(INDEX(Input_Events,data!J9,1),"")</f>
        <v>Aunt's Birthday</v>
      </c>
      <c r="AB12" s="122" t="str">
        <f ca="1">IFERROR(data!K9,"")</f>
        <v>55 Year(s)</v>
      </c>
      <c r="AC12" s="123"/>
      <c r="AD12" s="121" t="str">
        <f ca="1">IFERROR(INDEX(Input_Events,data!J59,2),"")</f>
        <v/>
      </c>
      <c r="AE12" s="124" t="str">
        <f ca="1">IFERROR(INDEX(Input_Events,data!J59,1),"")</f>
        <v/>
      </c>
      <c r="AF12" s="125" t="str">
        <f ca="1">IFERROR(data!K59,"")</f>
        <v/>
      </c>
      <c r="AG12" s="37"/>
      <c r="AH12" s="33"/>
    </row>
    <row r="13" spans="1:34" ht="15" customHeight="1" x14ac:dyDescent="0.35">
      <c r="A13" s="16"/>
      <c r="B13" s="94">
        <f t="shared" si="2"/>
        <v>41280</v>
      </c>
      <c r="C13" s="94">
        <f t="shared" si="2"/>
        <v>41281</v>
      </c>
      <c r="D13" s="94">
        <f t="shared" si="2"/>
        <v>41282</v>
      </c>
      <c r="E13" s="94">
        <f t="shared" si="2"/>
        <v>41283</v>
      </c>
      <c r="F13" s="94">
        <f t="shared" si="2"/>
        <v>41284</v>
      </c>
      <c r="G13" s="94">
        <f t="shared" si="2"/>
        <v>41285</v>
      </c>
      <c r="H13" s="94">
        <f t="shared" si="2"/>
        <v>41286</v>
      </c>
      <c r="I13" s="93"/>
      <c r="J13" s="94">
        <f t="shared" si="3"/>
        <v>41308</v>
      </c>
      <c r="K13" s="94">
        <f t="shared" si="3"/>
        <v>41309</v>
      </c>
      <c r="L13" s="94">
        <f t="shared" si="3"/>
        <v>41310</v>
      </c>
      <c r="M13" s="94">
        <f t="shared" si="3"/>
        <v>41311</v>
      </c>
      <c r="N13" s="94">
        <f t="shared" si="3"/>
        <v>41312</v>
      </c>
      <c r="O13" s="94">
        <f t="shared" si="3"/>
        <v>41313</v>
      </c>
      <c r="P13" s="94">
        <f t="shared" si="3"/>
        <v>41314</v>
      </c>
      <c r="Q13" s="93"/>
      <c r="R13" s="94">
        <f t="shared" si="4"/>
        <v>41336</v>
      </c>
      <c r="S13" s="94">
        <f t="shared" si="4"/>
        <v>41337</v>
      </c>
      <c r="T13" s="94">
        <f t="shared" si="4"/>
        <v>41338</v>
      </c>
      <c r="U13" s="94">
        <f t="shared" si="4"/>
        <v>41339</v>
      </c>
      <c r="V13" s="94">
        <f t="shared" si="4"/>
        <v>41340</v>
      </c>
      <c r="W13" s="94">
        <f t="shared" si="4"/>
        <v>41341</v>
      </c>
      <c r="X13" s="94">
        <f t="shared" si="4"/>
        <v>41342</v>
      </c>
      <c r="Y13" s="17"/>
      <c r="Z13" s="121">
        <f ca="1">IFERROR(INDEX(Input_Events,data!J10,2),"")</f>
        <v>41253</v>
      </c>
      <c r="AA13" s="120" t="str">
        <f ca="1">IFERROR(INDEX(Input_Events,data!J10,1),"")</f>
        <v>Brother's Birthday</v>
      </c>
      <c r="AB13" s="122" t="str">
        <f ca="1">IFERROR(data!K10,"")</f>
        <v>28 Year(s)</v>
      </c>
      <c r="AC13" s="123"/>
      <c r="AD13" s="121" t="str">
        <f ca="1">IFERROR(INDEX(Input_Events,data!J60,2),"")</f>
        <v/>
      </c>
      <c r="AE13" s="124" t="str">
        <f ca="1">IFERROR(INDEX(Input_Events,data!J60,1),"")</f>
        <v/>
      </c>
      <c r="AF13" s="125" t="str">
        <f ca="1">IFERROR(data!K60,"")</f>
        <v/>
      </c>
      <c r="AG13" s="37"/>
      <c r="AH13" s="33"/>
    </row>
    <row r="14" spans="1:34" ht="15" customHeight="1" x14ac:dyDescent="0.35">
      <c r="A14" s="16"/>
      <c r="B14" s="94">
        <f t="shared" si="2"/>
        <v>41287</v>
      </c>
      <c r="C14" s="94">
        <f t="shared" si="2"/>
        <v>41288</v>
      </c>
      <c r="D14" s="94">
        <f t="shared" si="2"/>
        <v>41289</v>
      </c>
      <c r="E14" s="94">
        <f t="shared" si="2"/>
        <v>41290</v>
      </c>
      <c r="F14" s="94">
        <f t="shared" si="2"/>
        <v>41291</v>
      </c>
      <c r="G14" s="94">
        <f t="shared" si="2"/>
        <v>41292</v>
      </c>
      <c r="H14" s="94">
        <f t="shared" si="2"/>
        <v>41293</v>
      </c>
      <c r="I14" s="93"/>
      <c r="J14" s="94">
        <f t="shared" si="3"/>
        <v>41315</v>
      </c>
      <c r="K14" s="94">
        <f t="shared" si="3"/>
        <v>41316</v>
      </c>
      <c r="L14" s="94">
        <f t="shared" si="3"/>
        <v>41317</v>
      </c>
      <c r="M14" s="94">
        <f t="shared" si="3"/>
        <v>41318</v>
      </c>
      <c r="N14" s="94">
        <f t="shared" si="3"/>
        <v>41319</v>
      </c>
      <c r="O14" s="94">
        <f t="shared" si="3"/>
        <v>41320</v>
      </c>
      <c r="P14" s="94">
        <f t="shared" si="3"/>
        <v>41321</v>
      </c>
      <c r="Q14" s="93"/>
      <c r="R14" s="94">
        <f t="shared" si="4"/>
        <v>41343</v>
      </c>
      <c r="S14" s="94">
        <f t="shared" si="4"/>
        <v>41344</v>
      </c>
      <c r="T14" s="94">
        <f t="shared" si="4"/>
        <v>41345</v>
      </c>
      <c r="U14" s="94">
        <f t="shared" si="4"/>
        <v>41346</v>
      </c>
      <c r="V14" s="94">
        <f t="shared" si="4"/>
        <v>41347</v>
      </c>
      <c r="W14" s="94">
        <f t="shared" si="4"/>
        <v>41348</v>
      </c>
      <c r="X14" s="94">
        <f t="shared" si="4"/>
        <v>41349</v>
      </c>
      <c r="Y14" s="17"/>
      <c r="Z14" s="121" t="str">
        <f ca="1">IFERROR(INDEX(Input_Events,data!J11,2),"")</f>
        <v/>
      </c>
      <c r="AA14" s="120" t="str">
        <f ca="1">IFERROR(INDEX(Input_Events,data!J11,1),"")</f>
        <v/>
      </c>
      <c r="AB14" s="122" t="str">
        <f ca="1">IFERROR(data!K11,"")</f>
        <v/>
      </c>
      <c r="AC14" s="123"/>
      <c r="AD14" s="121" t="str">
        <f ca="1">IFERROR(INDEX(Input_Events,data!J61,2),"")</f>
        <v/>
      </c>
      <c r="AE14" s="124" t="str">
        <f ca="1">IFERROR(INDEX(Input_Events,data!J61,1),"")</f>
        <v/>
      </c>
      <c r="AF14" s="125" t="str">
        <f ca="1">IFERROR(data!K61,"")</f>
        <v/>
      </c>
      <c r="AG14" s="37"/>
      <c r="AH14" s="33"/>
    </row>
    <row r="15" spans="1:34" ht="15" customHeight="1" x14ac:dyDescent="0.35">
      <c r="A15" s="16"/>
      <c r="B15" s="94">
        <f t="shared" si="2"/>
        <v>41294</v>
      </c>
      <c r="C15" s="94">
        <f t="shared" si="2"/>
        <v>41295</v>
      </c>
      <c r="D15" s="94">
        <f t="shared" si="2"/>
        <v>41296</v>
      </c>
      <c r="E15" s="94">
        <f t="shared" si="2"/>
        <v>41297</v>
      </c>
      <c r="F15" s="94">
        <f t="shared" si="2"/>
        <v>41298</v>
      </c>
      <c r="G15" s="94">
        <f t="shared" si="2"/>
        <v>41299</v>
      </c>
      <c r="H15" s="94">
        <f t="shared" si="2"/>
        <v>41300</v>
      </c>
      <c r="I15" s="93"/>
      <c r="J15" s="94">
        <f t="shared" si="3"/>
        <v>41322</v>
      </c>
      <c r="K15" s="94">
        <f t="shared" si="3"/>
        <v>41323</v>
      </c>
      <c r="L15" s="94">
        <f t="shared" si="3"/>
        <v>41324</v>
      </c>
      <c r="M15" s="94">
        <f t="shared" si="3"/>
        <v>41325</v>
      </c>
      <c r="N15" s="94">
        <f t="shared" si="3"/>
        <v>41326</v>
      </c>
      <c r="O15" s="94">
        <f t="shared" si="3"/>
        <v>41327</v>
      </c>
      <c r="P15" s="94">
        <f t="shared" si="3"/>
        <v>41328</v>
      </c>
      <c r="Q15" s="93"/>
      <c r="R15" s="94">
        <f t="shared" si="4"/>
        <v>41350</v>
      </c>
      <c r="S15" s="94">
        <f t="shared" si="4"/>
        <v>41351</v>
      </c>
      <c r="T15" s="94">
        <f t="shared" si="4"/>
        <v>41352</v>
      </c>
      <c r="U15" s="94">
        <f t="shared" si="4"/>
        <v>41353</v>
      </c>
      <c r="V15" s="94">
        <f t="shared" si="4"/>
        <v>41354</v>
      </c>
      <c r="W15" s="94">
        <f t="shared" si="4"/>
        <v>41355</v>
      </c>
      <c r="X15" s="94">
        <f t="shared" si="4"/>
        <v>41356</v>
      </c>
      <c r="Y15" s="17"/>
      <c r="Z15" s="121" t="str">
        <f ca="1">IFERROR(INDEX(Input_Events,data!J12,2),"")</f>
        <v/>
      </c>
      <c r="AA15" s="120" t="str">
        <f ca="1">IFERROR(INDEX(Input_Events,data!J12,1),"")</f>
        <v/>
      </c>
      <c r="AB15" s="122" t="str">
        <f ca="1">IFERROR(data!K12,"")</f>
        <v/>
      </c>
      <c r="AC15" s="123"/>
      <c r="AD15" s="121" t="str">
        <f ca="1">IFERROR(INDEX(Input_Events,data!J62,2),"")</f>
        <v/>
      </c>
      <c r="AE15" s="124" t="str">
        <f ca="1">IFERROR(INDEX(Input_Events,data!J62,1),"")</f>
        <v/>
      </c>
      <c r="AF15" s="125" t="str">
        <f ca="1">IFERROR(data!K62,"")</f>
        <v/>
      </c>
      <c r="AG15" s="37"/>
      <c r="AH15" s="33"/>
    </row>
    <row r="16" spans="1:34" ht="15" customHeight="1" x14ac:dyDescent="0.35">
      <c r="A16" s="16"/>
      <c r="B16" s="94">
        <f t="shared" si="2"/>
        <v>41301</v>
      </c>
      <c r="C16" s="94">
        <f t="shared" si="2"/>
        <v>41302</v>
      </c>
      <c r="D16" s="94">
        <f t="shared" si="2"/>
        <v>41303</v>
      </c>
      <c r="E16" s="94">
        <f t="shared" si="2"/>
        <v>41304</v>
      </c>
      <c r="F16" s="94">
        <f t="shared" si="2"/>
        <v>41305</v>
      </c>
      <c r="G16" s="94" t="str">
        <f t="shared" si="2"/>
        <v/>
      </c>
      <c r="H16" s="94" t="str">
        <f t="shared" si="2"/>
        <v/>
      </c>
      <c r="I16" s="93"/>
      <c r="J16" s="94">
        <f t="shared" si="3"/>
        <v>41329</v>
      </c>
      <c r="K16" s="94">
        <f t="shared" si="3"/>
        <v>41330</v>
      </c>
      <c r="L16" s="94">
        <f t="shared" si="3"/>
        <v>41331</v>
      </c>
      <c r="M16" s="94">
        <f t="shared" si="3"/>
        <v>41332</v>
      </c>
      <c r="N16" s="94">
        <f t="shared" si="3"/>
        <v>41333</v>
      </c>
      <c r="O16" s="94" t="str">
        <f t="shared" si="3"/>
        <v/>
      </c>
      <c r="P16" s="94" t="str">
        <f t="shared" si="3"/>
        <v/>
      </c>
      <c r="Q16" s="93"/>
      <c r="R16" s="94">
        <f t="shared" si="4"/>
        <v>41357</v>
      </c>
      <c r="S16" s="94">
        <f t="shared" si="4"/>
        <v>41358</v>
      </c>
      <c r="T16" s="94">
        <f t="shared" si="4"/>
        <v>41359</v>
      </c>
      <c r="U16" s="94">
        <f t="shared" si="4"/>
        <v>41360</v>
      </c>
      <c r="V16" s="94">
        <f t="shared" si="4"/>
        <v>41361</v>
      </c>
      <c r="W16" s="94">
        <f t="shared" si="4"/>
        <v>41362</v>
      </c>
      <c r="X16" s="94">
        <f t="shared" si="4"/>
        <v>41363</v>
      </c>
      <c r="Y16" s="17"/>
      <c r="Z16" s="121" t="str">
        <f ca="1">IFERROR(INDEX(Input_Events,data!J13,2),"")</f>
        <v/>
      </c>
      <c r="AA16" s="120" t="str">
        <f ca="1">IFERROR(INDEX(Input_Events,data!J13,1),"")</f>
        <v/>
      </c>
      <c r="AB16" s="122" t="str">
        <f ca="1">IFERROR(data!K13,"")</f>
        <v/>
      </c>
      <c r="AC16" s="123"/>
      <c r="AD16" s="121" t="str">
        <f ca="1">IFERROR(INDEX(Input_Events,data!J63,2),"")</f>
        <v/>
      </c>
      <c r="AE16" s="124" t="str">
        <f ca="1">IFERROR(INDEX(Input_Events,data!J63,1),"")</f>
        <v/>
      </c>
      <c r="AF16" s="125" t="str">
        <f ca="1">IFERROR(data!K63,"")</f>
        <v/>
      </c>
      <c r="AG16" s="37"/>
      <c r="AH16" s="33"/>
    </row>
    <row r="17" spans="1:34" ht="15" customHeight="1" x14ac:dyDescent="0.35">
      <c r="A17" s="16"/>
      <c r="B17" s="94" t="str">
        <f t="shared" si="2"/>
        <v/>
      </c>
      <c r="C17" s="94" t="str">
        <f t="shared" si="2"/>
        <v/>
      </c>
      <c r="D17" s="94" t="str">
        <f t="shared" si="2"/>
        <v/>
      </c>
      <c r="E17" s="94" t="str">
        <f t="shared" si="2"/>
        <v/>
      </c>
      <c r="F17" s="94" t="str">
        <f t="shared" si="2"/>
        <v/>
      </c>
      <c r="G17" s="94" t="str">
        <f t="shared" si="2"/>
        <v/>
      </c>
      <c r="H17" s="94" t="str">
        <f t="shared" si="2"/>
        <v/>
      </c>
      <c r="I17" s="93"/>
      <c r="J17" s="94" t="str">
        <f t="shared" si="3"/>
        <v/>
      </c>
      <c r="K17" s="94" t="str">
        <f t="shared" si="3"/>
        <v/>
      </c>
      <c r="L17" s="94" t="str">
        <f t="shared" si="3"/>
        <v/>
      </c>
      <c r="M17" s="94" t="str">
        <f t="shared" si="3"/>
        <v/>
      </c>
      <c r="N17" s="94" t="str">
        <f t="shared" si="3"/>
        <v/>
      </c>
      <c r="O17" s="94" t="str">
        <f t="shared" si="3"/>
        <v/>
      </c>
      <c r="P17" s="94" t="str">
        <f t="shared" si="3"/>
        <v/>
      </c>
      <c r="Q17" s="93"/>
      <c r="R17" s="94">
        <f t="shared" si="4"/>
        <v>41364</v>
      </c>
      <c r="S17" s="94" t="str">
        <f t="shared" si="4"/>
        <v/>
      </c>
      <c r="T17" s="94" t="str">
        <f t="shared" si="4"/>
        <v/>
      </c>
      <c r="U17" s="94" t="str">
        <f t="shared" si="4"/>
        <v/>
      </c>
      <c r="V17" s="94" t="str">
        <f t="shared" si="4"/>
        <v/>
      </c>
      <c r="W17" s="94" t="str">
        <f t="shared" si="4"/>
        <v/>
      </c>
      <c r="X17" s="94" t="str">
        <f t="shared" si="4"/>
        <v/>
      </c>
      <c r="Y17" s="17"/>
      <c r="Z17" s="121" t="str">
        <f ca="1">IFERROR(INDEX(Input_Events,data!J14,2),"")</f>
        <v/>
      </c>
      <c r="AA17" s="120" t="str">
        <f ca="1">IFERROR(INDEX(Input_Events,data!J14,1),"")</f>
        <v/>
      </c>
      <c r="AB17" s="122" t="str">
        <f ca="1">IFERROR(data!K14,"")</f>
        <v/>
      </c>
      <c r="AC17" s="123"/>
      <c r="AD17" s="121" t="str">
        <f ca="1">IFERROR(INDEX(Input_Events,data!J64,2),"")</f>
        <v/>
      </c>
      <c r="AE17" s="124" t="str">
        <f ca="1">IFERROR(INDEX(Input_Events,data!J64,1),"")</f>
        <v/>
      </c>
      <c r="AF17" s="125" t="str">
        <f ca="1">IFERROR(data!K64,"")</f>
        <v/>
      </c>
      <c r="AG17" s="37"/>
      <c r="AH17" s="33"/>
    </row>
    <row r="18" spans="1:34" ht="15" customHeight="1" x14ac:dyDescent="0.35">
      <c r="A18" s="16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17"/>
      <c r="Z18" s="121" t="str">
        <f ca="1">IFERROR(INDEX(Input_Events,data!J15,2),"")</f>
        <v/>
      </c>
      <c r="AA18" s="120" t="str">
        <f ca="1">IFERROR(INDEX(Input_Events,data!J15,1),"")</f>
        <v/>
      </c>
      <c r="AB18" s="122" t="str">
        <f ca="1">IFERROR(data!K15,"")</f>
        <v/>
      </c>
      <c r="AC18" s="123"/>
      <c r="AD18" s="121" t="str">
        <f ca="1">IFERROR(INDEX(Input_Events,data!J65,2),"")</f>
        <v/>
      </c>
      <c r="AE18" s="124" t="str">
        <f ca="1">IFERROR(INDEX(Input_Events,data!J65,1),"")</f>
        <v/>
      </c>
      <c r="AF18" s="125" t="str">
        <f ca="1">IFERROR(data!K65,"")</f>
        <v/>
      </c>
      <c r="AG18" s="37"/>
      <c r="AH18" s="33"/>
    </row>
    <row r="19" spans="1:34" ht="15" customHeight="1" x14ac:dyDescent="0.35">
      <c r="A19" s="16"/>
      <c r="B19" s="175">
        <f>EOMONTH(B10,2)+1</f>
        <v>41365</v>
      </c>
      <c r="C19" s="175"/>
      <c r="D19" s="175"/>
      <c r="E19" s="175"/>
      <c r="F19" s="175"/>
      <c r="G19" s="175"/>
      <c r="H19" s="175"/>
      <c r="I19" s="93"/>
      <c r="J19" s="175">
        <f>EOMONTH(B10,3)+1</f>
        <v>41395</v>
      </c>
      <c r="K19" s="175"/>
      <c r="L19" s="175"/>
      <c r="M19" s="175"/>
      <c r="N19" s="175"/>
      <c r="O19" s="175"/>
      <c r="P19" s="175"/>
      <c r="Q19" s="93"/>
      <c r="R19" s="175">
        <f>EOMONTH(B10,4)+1</f>
        <v>41426</v>
      </c>
      <c r="S19" s="175"/>
      <c r="T19" s="175"/>
      <c r="U19" s="175"/>
      <c r="V19" s="175"/>
      <c r="W19" s="175"/>
      <c r="X19" s="175"/>
      <c r="Y19" s="17"/>
      <c r="Z19" s="121" t="str">
        <f ca="1">IFERROR(INDEX(Input_Events,data!J16,2),"")</f>
        <v/>
      </c>
      <c r="AA19" s="120" t="str">
        <f ca="1">IFERROR(INDEX(Input_Events,data!J16,1),"")</f>
        <v/>
      </c>
      <c r="AB19" s="122" t="str">
        <f ca="1">IFERROR(data!K16,"")</f>
        <v/>
      </c>
      <c r="AC19" s="123"/>
      <c r="AD19" s="121" t="str">
        <f ca="1">IFERROR(INDEX(Input_Events,data!J66,2),"")</f>
        <v/>
      </c>
      <c r="AE19" s="124" t="str">
        <f ca="1">IFERROR(INDEX(Input_Events,data!J66,1),"")</f>
        <v/>
      </c>
      <c r="AF19" s="125" t="str">
        <f ca="1">IFERROR(data!K66,"")</f>
        <v/>
      </c>
      <c r="AG19" s="37"/>
      <c r="AH19" s="33"/>
    </row>
    <row r="20" spans="1:34" ht="15" customHeight="1" x14ac:dyDescent="0.35">
      <c r="A20" s="16"/>
      <c r="B20" s="127" t="str">
        <f>B11</f>
        <v>SUN</v>
      </c>
      <c r="C20" s="127" t="str">
        <f t="shared" ref="C20:H20" si="5">C11</f>
        <v>MON</v>
      </c>
      <c r="D20" s="127" t="str">
        <f t="shared" si="5"/>
        <v>TUE</v>
      </c>
      <c r="E20" s="127" t="str">
        <f t="shared" si="5"/>
        <v>WED</v>
      </c>
      <c r="F20" s="127" t="str">
        <f t="shared" si="5"/>
        <v>THU</v>
      </c>
      <c r="G20" s="127" t="str">
        <f t="shared" si="5"/>
        <v>FRI</v>
      </c>
      <c r="H20" s="127" t="str">
        <f t="shared" si="5"/>
        <v>SAT</v>
      </c>
      <c r="I20" s="93"/>
      <c r="J20" s="127" t="str">
        <f>B11</f>
        <v>SUN</v>
      </c>
      <c r="K20" s="127" t="str">
        <f t="shared" ref="K20:P20" si="6">C11</f>
        <v>MON</v>
      </c>
      <c r="L20" s="127" t="str">
        <f t="shared" si="6"/>
        <v>TUE</v>
      </c>
      <c r="M20" s="127" t="str">
        <f t="shared" si="6"/>
        <v>WED</v>
      </c>
      <c r="N20" s="127" t="str">
        <f t="shared" si="6"/>
        <v>THU</v>
      </c>
      <c r="O20" s="127" t="str">
        <f t="shared" si="6"/>
        <v>FRI</v>
      </c>
      <c r="P20" s="127" t="str">
        <f t="shared" si="6"/>
        <v>SAT</v>
      </c>
      <c r="Q20" s="93"/>
      <c r="R20" s="127" t="str">
        <f>B11</f>
        <v>SUN</v>
      </c>
      <c r="S20" s="127" t="str">
        <f t="shared" ref="S20:X20" si="7">C11</f>
        <v>MON</v>
      </c>
      <c r="T20" s="127" t="str">
        <f t="shared" si="7"/>
        <v>TUE</v>
      </c>
      <c r="U20" s="127" t="str">
        <f t="shared" si="7"/>
        <v>WED</v>
      </c>
      <c r="V20" s="127" t="str">
        <f t="shared" si="7"/>
        <v>THU</v>
      </c>
      <c r="W20" s="127" t="str">
        <f t="shared" si="7"/>
        <v>FRI</v>
      </c>
      <c r="X20" s="127" t="str">
        <f t="shared" si="7"/>
        <v>SAT</v>
      </c>
      <c r="Y20" s="17"/>
      <c r="Z20" s="121" t="str">
        <f ca="1">IFERROR(INDEX(Input_Events,data!J17,2),"")</f>
        <v/>
      </c>
      <c r="AA20" s="120" t="str">
        <f ca="1">IFERROR(INDEX(Input_Events,data!J17,1),"")</f>
        <v/>
      </c>
      <c r="AB20" s="122" t="str">
        <f ca="1">IFERROR(data!K17,"")</f>
        <v/>
      </c>
      <c r="AC20" s="123"/>
      <c r="AD20" s="121" t="str">
        <f ca="1">IFERROR(INDEX(Input_Events,data!J67,2),"")</f>
        <v/>
      </c>
      <c r="AE20" s="124" t="str">
        <f ca="1">IFERROR(INDEX(Input_Events,data!J67,1),"")</f>
        <v/>
      </c>
      <c r="AF20" s="125" t="str">
        <f ca="1">IFERROR(data!K67,"")</f>
        <v/>
      </c>
      <c r="AG20" s="37"/>
      <c r="AH20" s="33"/>
    </row>
    <row r="21" spans="1:34" ht="15" customHeight="1" x14ac:dyDescent="0.35">
      <c r="A21" s="16"/>
      <c r="B21" s="94" t="str">
        <f t="shared" ref="B21:H26" si="8">IFERROR(INDEX(Dates,MATCH(CONCATENATE(MONTH($B$19)," ",ROW(B21)-ROW(B$20), " ",(COLUMN(B21)-COLUMN($B21)+1)),INDEX(Dates,,2),0),1),"")</f>
        <v/>
      </c>
      <c r="C21" s="94">
        <f t="shared" si="8"/>
        <v>41365</v>
      </c>
      <c r="D21" s="94">
        <f t="shared" si="8"/>
        <v>41366</v>
      </c>
      <c r="E21" s="94">
        <f t="shared" si="8"/>
        <v>41367</v>
      </c>
      <c r="F21" s="94">
        <f t="shared" si="8"/>
        <v>41368</v>
      </c>
      <c r="G21" s="94">
        <f t="shared" si="8"/>
        <v>41369</v>
      </c>
      <c r="H21" s="94">
        <f t="shared" si="8"/>
        <v>41370</v>
      </c>
      <c r="I21" s="93"/>
      <c r="J21" s="94" t="str">
        <f t="shared" ref="J21:P26" si="9">IFERROR(INDEX(Dates,MATCH(CONCATENATE(MONTH($J$19)," ",ROW(J21)-ROW(J$20), " ",(COLUMN(J21)-COLUMN($J21)+1)),INDEX(Dates,,2),0),1),"")</f>
        <v/>
      </c>
      <c r="K21" s="94" t="str">
        <f t="shared" si="9"/>
        <v/>
      </c>
      <c r="L21" s="94" t="str">
        <f t="shared" si="9"/>
        <v/>
      </c>
      <c r="M21" s="94">
        <f t="shared" si="9"/>
        <v>41395</v>
      </c>
      <c r="N21" s="94">
        <f t="shared" si="9"/>
        <v>41396</v>
      </c>
      <c r="O21" s="94">
        <f t="shared" si="9"/>
        <v>41397</v>
      </c>
      <c r="P21" s="94">
        <f t="shared" si="9"/>
        <v>41398</v>
      </c>
      <c r="Q21" s="93"/>
      <c r="R21" s="94" t="str">
        <f t="shared" ref="R21:X26" si="10">IFERROR(INDEX(Dates,MATCH(CONCATENATE(MONTH($R$19)," ",ROW(R21)-ROW(R$20), " ",(COLUMN(R21)-COLUMN($R21)+1)),INDEX(Dates,,2),0),1),"")</f>
        <v/>
      </c>
      <c r="S21" s="94" t="str">
        <f t="shared" si="10"/>
        <v/>
      </c>
      <c r="T21" s="94" t="str">
        <f t="shared" si="10"/>
        <v/>
      </c>
      <c r="U21" s="94" t="str">
        <f t="shared" si="10"/>
        <v/>
      </c>
      <c r="V21" s="94" t="str">
        <f t="shared" si="10"/>
        <v/>
      </c>
      <c r="W21" s="94" t="str">
        <f t="shared" si="10"/>
        <v/>
      </c>
      <c r="X21" s="94">
        <f t="shared" si="10"/>
        <v>41426</v>
      </c>
      <c r="Y21" s="17"/>
      <c r="Z21" s="121" t="str">
        <f ca="1">IFERROR(INDEX(Input_Events,data!J18,2),"")</f>
        <v/>
      </c>
      <c r="AA21" s="120" t="str">
        <f ca="1">IFERROR(INDEX(Input_Events,data!J18,1),"")</f>
        <v/>
      </c>
      <c r="AB21" s="122" t="str">
        <f ca="1">IFERROR(data!K18,"")</f>
        <v/>
      </c>
      <c r="AC21" s="123"/>
      <c r="AD21" s="121" t="str">
        <f ca="1">IFERROR(INDEX(Input_Events,data!J68,2),"")</f>
        <v/>
      </c>
      <c r="AE21" s="124" t="str">
        <f ca="1">IFERROR(INDEX(Input_Events,data!J68,1),"")</f>
        <v/>
      </c>
      <c r="AF21" s="125" t="str">
        <f ca="1">IFERROR(data!K68,"")</f>
        <v/>
      </c>
      <c r="AG21" s="37"/>
      <c r="AH21" s="33"/>
    </row>
    <row r="22" spans="1:34" ht="15" customHeight="1" x14ac:dyDescent="0.35">
      <c r="A22" s="16"/>
      <c r="B22" s="94">
        <f t="shared" si="8"/>
        <v>41371</v>
      </c>
      <c r="C22" s="94">
        <f t="shared" si="8"/>
        <v>41372</v>
      </c>
      <c r="D22" s="94">
        <f t="shared" si="8"/>
        <v>41373</v>
      </c>
      <c r="E22" s="94">
        <f t="shared" si="8"/>
        <v>41374</v>
      </c>
      <c r="F22" s="94">
        <f t="shared" si="8"/>
        <v>41375</v>
      </c>
      <c r="G22" s="94">
        <f t="shared" si="8"/>
        <v>41376</v>
      </c>
      <c r="H22" s="94">
        <f t="shared" si="8"/>
        <v>41377</v>
      </c>
      <c r="I22" s="93"/>
      <c r="J22" s="94">
        <f t="shared" si="9"/>
        <v>41399</v>
      </c>
      <c r="K22" s="94">
        <f t="shared" si="9"/>
        <v>41400</v>
      </c>
      <c r="L22" s="94">
        <f t="shared" si="9"/>
        <v>41401</v>
      </c>
      <c r="M22" s="94">
        <f t="shared" si="9"/>
        <v>41402</v>
      </c>
      <c r="N22" s="94">
        <f t="shared" si="9"/>
        <v>41403</v>
      </c>
      <c r="O22" s="94">
        <f t="shared" si="9"/>
        <v>41404</v>
      </c>
      <c r="P22" s="94">
        <f t="shared" si="9"/>
        <v>41405</v>
      </c>
      <c r="Q22" s="93"/>
      <c r="R22" s="94">
        <f t="shared" si="10"/>
        <v>41427</v>
      </c>
      <c r="S22" s="94">
        <f t="shared" si="10"/>
        <v>41428</v>
      </c>
      <c r="T22" s="94">
        <f t="shared" si="10"/>
        <v>41429</v>
      </c>
      <c r="U22" s="94">
        <f t="shared" si="10"/>
        <v>41430</v>
      </c>
      <c r="V22" s="94">
        <f t="shared" si="10"/>
        <v>41431</v>
      </c>
      <c r="W22" s="94">
        <f t="shared" si="10"/>
        <v>41432</v>
      </c>
      <c r="X22" s="94">
        <f t="shared" si="10"/>
        <v>41433</v>
      </c>
      <c r="Y22" s="17"/>
      <c r="Z22" s="121" t="str">
        <f ca="1">IFERROR(INDEX(Input_Events,data!J19,2),"")</f>
        <v/>
      </c>
      <c r="AA22" s="120" t="str">
        <f ca="1">IFERROR(INDEX(Input_Events,data!J19,1),"")</f>
        <v/>
      </c>
      <c r="AB22" s="122" t="str">
        <f ca="1">IFERROR(data!K19,"")</f>
        <v/>
      </c>
      <c r="AC22" s="123"/>
      <c r="AD22" s="121" t="str">
        <f ca="1">IFERROR(INDEX(Input_Events,data!J69,2),"")</f>
        <v/>
      </c>
      <c r="AE22" s="124" t="str">
        <f ca="1">IFERROR(INDEX(Input_Events,data!J69,1),"")</f>
        <v/>
      </c>
      <c r="AF22" s="125" t="str">
        <f ca="1">IFERROR(data!K69,"")</f>
        <v/>
      </c>
      <c r="AG22" s="37"/>
      <c r="AH22" s="33"/>
    </row>
    <row r="23" spans="1:34" ht="15" customHeight="1" x14ac:dyDescent="0.35">
      <c r="A23" s="16"/>
      <c r="B23" s="94">
        <f t="shared" si="8"/>
        <v>41378</v>
      </c>
      <c r="C23" s="94">
        <f t="shared" si="8"/>
        <v>41379</v>
      </c>
      <c r="D23" s="94">
        <f t="shared" si="8"/>
        <v>41380</v>
      </c>
      <c r="E23" s="94">
        <f t="shared" si="8"/>
        <v>41381</v>
      </c>
      <c r="F23" s="94">
        <f t="shared" si="8"/>
        <v>41382</v>
      </c>
      <c r="G23" s="94">
        <f t="shared" si="8"/>
        <v>41383</v>
      </c>
      <c r="H23" s="94">
        <f t="shared" si="8"/>
        <v>41384</v>
      </c>
      <c r="I23" s="93"/>
      <c r="J23" s="94">
        <f t="shared" si="9"/>
        <v>41406</v>
      </c>
      <c r="K23" s="94">
        <f t="shared" si="9"/>
        <v>41407</v>
      </c>
      <c r="L23" s="94">
        <f t="shared" si="9"/>
        <v>41408</v>
      </c>
      <c r="M23" s="94">
        <f t="shared" si="9"/>
        <v>41409</v>
      </c>
      <c r="N23" s="94">
        <f t="shared" si="9"/>
        <v>41410</v>
      </c>
      <c r="O23" s="94">
        <f t="shared" si="9"/>
        <v>41411</v>
      </c>
      <c r="P23" s="94">
        <f t="shared" si="9"/>
        <v>41412</v>
      </c>
      <c r="Q23" s="93"/>
      <c r="R23" s="94">
        <f t="shared" si="10"/>
        <v>41434</v>
      </c>
      <c r="S23" s="94">
        <f t="shared" si="10"/>
        <v>41435</v>
      </c>
      <c r="T23" s="94">
        <f t="shared" si="10"/>
        <v>41436</v>
      </c>
      <c r="U23" s="94">
        <f t="shared" si="10"/>
        <v>41437</v>
      </c>
      <c r="V23" s="94">
        <f t="shared" si="10"/>
        <v>41438</v>
      </c>
      <c r="W23" s="94">
        <f t="shared" si="10"/>
        <v>41439</v>
      </c>
      <c r="X23" s="94">
        <f t="shared" si="10"/>
        <v>41440</v>
      </c>
      <c r="Y23" s="17"/>
      <c r="Z23" s="121" t="str">
        <f ca="1">IFERROR(INDEX(Input_Events,data!J20,2),"")</f>
        <v/>
      </c>
      <c r="AA23" s="120" t="str">
        <f ca="1">IFERROR(INDEX(Input_Events,data!J20,1),"")</f>
        <v/>
      </c>
      <c r="AB23" s="122" t="str">
        <f ca="1">IFERROR(data!K20,"")</f>
        <v/>
      </c>
      <c r="AC23" s="123"/>
      <c r="AD23" s="121" t="str">
        <f ca="1">IFERROR(INDEX(Input_Events,data!J70,2),"")</f>
        <v/>
      </c>
      <c r="AE23" s="124" t="str">
        <f ca="1">IFERROR(INDEX(Input_Events,data!J70,1),"")</f>
        <v/>
      </c>
      <c r="AF23" s="125" t="str">
        <f ca="1">IFERROR(data!K70,"")</f>
        <v/>
      </c>
      <c r="AG23" s="37"/>
      <c r="AH23" s="33"/>
    </row>
    <row r="24" spans="1:34" ht="15" customHeight="1" x14ac:dyDescent="0.35">
      <c r="A24" s="16"/>
      <c r="B24" s="94">
        <f t="shared" si="8"/>
        <v>41385</v>
      </c>
      <c r="C24" s="94">
        <f t="shared" si="8"/>
        <v>41386</v>
      </c>
      <c r="D24" s="94">
        <f t="shared" si="8"/>
        <v>41387</v>
      </c>
      <c r="E24" s="94">
        <f t="shared" si="8"/>
        <v>41388</v>
      </c>
      <c r="F24" s="94">
        <f t="shared" si="8"/>
        <v>41389</v>
      </c>
      <c r="G24" s="94">
        <f t="shared" si="8"/>
        <v>41390</v>
      </c>
      <c r="H24" s="94">
        <f t="shared" si="8"/>
        <v>41391</v>
      </c>
      <c r="I24" s="93"/>
      <c r="J24" s="94">
        <f t="shared" si="9"/>
        <v>41413</v>
      </c>
      <c r="K24" s="94">
        <f t="shared" si="9"/>
        <v>41414</v>
      </c>
      <c r="L24" s="94">
        <f t="shared" si="9"/>
        <v>41415</v>
      </c>
      <c r="M24" s="94">
        <f t="shared" si="9"/>
        <v>41416</v>
      </c>
      <c r="N24" s="94">
        <f t="shared" si="9"/>
        <v>41417</v>
      </c>
      <c r="O24" s="94">
        <f t="shared" si="9"/>
        <v>41418</v>
      </c>
      <c r="P24" s="94">
        <f t="shared" si="9"/>
        <v>41419</v>
      </c>
      <c r="Q24" s="93"/>
      <c r="R24" s="94">
        <f t="shared" si="10"/>
        <v>41441</v>
      </c>
      <c r="S24" s="94">
        <f t="shared" si="10"/>
        <v>41442</v>
      </c>
      <c r="T24" s="94">
        <f t="shared" si="10"/>
        <v>41443</v>
      </c>
      <c r="U24" s="94">
        <f t="shared" si="10"/>
        <v>41444</v>
      </c>
      <c r="V24" s="94">
        <f t="shared" si="10"/>
        <v>41445</v>
      </c>
      <c r="W24" s="94">
        <f t="shared" si="10"/>
        <v>41446</v>
      </c>
      <c r="X24" s="94">
        <f t="shared" si="10"/>
        <v>41447</v>
      </c>
      <c r="Y24" s="17"/>
      <c r="Z24" s="121" t="str">
        <f ca="1">IFERROR(INDEX(Input_Events,data!J21,2),"")</f>
        <v/>
      </c>
      <c r="AA24" s="120" t="str">
        <f ca="1">IFERROR(INDEX(Input_Events,data!J21,1),"")</f>
        <v/>
      </c>
      <c r="AB24" s="122" t="str">
        <f ca="1">IFERROR(data!K21,"")</f>
        <v/>
      </c>
      <c r="AC24" s="123"/>
      <c r="AD24" s="121" t="str">
        <f ca="1">IFERROR(INDEX(Input_Events,data!J71,2),"")</f>
        <v/>
      </c>
      <c r="AE24" s="124" t="str">
        <f ca="1">IFERROR(INDEX(Input_Events,data!J71,1),"")</f>
        <v/>
      </c>
      <c r="AF24" s="125" t="str">
        <f ca="1">IFERROR(data!K71,"")</f>
        <v/>
      </c>
      <c r="AG24" s="37"/>
      <c r="AH24" s="33"/>
    </row>
    <row r="25" spans="1:34" ht="15" customHeight="1" x14ac:dyDescent="0.35">
      <c r="A25" s="16"/>
      <c r="B25" s="94">
        <f t="shared" si="8"/>
        <v>41392</v>
      </c>
      <c r="C25" s="94">
        <f t="shared" si="8"/>
        <v>41393</v>
      </c>
      <c r="D25" s="94">
        <f t="shared" si="8"/>
        <v>41394</v>
      </c>
      <c r="E25" s="94" t="str">
        <f t="shared" si="8"/>
        <v/>
      </c>
      <c r="F25" s="94" t="str">
        <f t="shared" si="8"/>
        <v/>
      </c>
      <c r="G25" s="94" t="str">
        <f t="shared" si="8"/>
        <v/>
      </c>
      <c r="H25" s="94" t="str">
        <f t="shared" si="8"/>
        <v/>
      </c>
      <c r="I25" s="93"/>
      <c r="J25" s="94">
        <f t="shared" si="9"/>
        <v>41420</v>
      </c>
      <c r="K25" s="94">
        <f t="shared" si="9"/>
        <v>41421</v>
      </c>
      <c r="L25" s="94">
        <f t="shared" si="9"/>
        <v>41422</v>
      </c>
      <c r="M25" s="94">
        <f t="shared" si="9"/>
        <v>41423</v>
      </c>
      <c r="N25" s="94">
        <f t="shared" si="9"/>
        <v>41424</v>
      </c>
      <c r="O25" s="94">
        <f t="shared" si="9"/>
        <v>41425</v>
      </c>
      <c r="P25" s="94" t="str">
        <f t="shared" si="9"/>
        <v/>
      </c>
      <c r="Q25" s="93"/>
      <c r="R25" s="94">
        <f t="shared" si="10"/>
        <v>41448</v>
      </c>
      <c r="S25" s="94">
        <f t="shared" si="10"/>
        <v>41449</v>
      </c>
      <c r="T25" s="94">
        <f t="shared" si="10"/>
        <v>41450</v>
      </c>
      <c r="U25" s="94">
        <f t="shared" si="10"/>
        <v>41451</v>
      </c>
      <c r="V25" s="94">
        <f t="shared" si="10"/>
        <v>41452</v>
      </c>
      <c r="W25" s="94">
        <f t="shared" si="10"/>
        <v>41453</v>
      </c>
      <c r="X25" s="94">
        <f t="shared" si="10"/>
        <v>41454</v>
      </c>
      <c r="Y25" s="17"/>
      <c r="Z25" s="121" t="str">
        <f ca="1">IFERROR(INDEX(Input_Events,data!J22,2),"")</f>
        <v/>
      </c>
      <c r="AA25" s="120" t="str">
        <f ca="1">IFERROR(INDEX(Input_Events,data!J22,1),"")</f>
        <v/>
      </c>
      <c r="AB25" s="122" t="str">
        <f ca="1">IFERROR(data!K22,"")</f>
        <v/>
      </c>
      <c r="AC25" s="123"/>
      <c r="AD25" s="121" t="str">
        <f ca="1">IFERROR(INDEX(Input_Events,data!J72,2),"")</f>
        <v/>
      </c>
      <c r="AE25" s="124" t="str">
        <f ca="1">IFERROR(INDEX(Input_Events,data!J72,1),"")</f>
        <v/>
      </c>
      <c r="AF25" s="125" t="str">
        <f ca="1">IFERROR(data!K72,"")</f>
        <v/>
      </c>
      <c r="AG25" s="37"/>
      <c r="AH25" s="33"/>
    </row>
    <row r="26" spans="1:34" ht="15" customHeight="1" x14ac:dyDescent="0.35">
      <c r="A26" s="16"/>
      <c r="B26" s="94" t="str">
        <f t="shared" si="8"/>
        <v/>
      </c>
      <c r="C26" s="94" t="str">
        <f t="shared" si="8"/>
        <v/>
      </c>
      <c r="D26" s="94" t="str">
        <f t="shared" si="8"/>
        <v/>
      </c>
      <c r="E26" s="94" t="str">
        <f t="shared" si="8"/>
        <v/>
      </c>
      <c r="F26" s="94" t="str">
        <f t="shared" si="8"/>
        <v/>
      </c>
      <c r="G26" s="94" t="str">
        <f t="shared" si="8"/>
        <v/>
      </c>
      <c r="H26" s="94" t="str">
        <f t="shared" si="8"/>
        <v/>
      </c>
      <c r="I26" s="93"/>
      <c r="J26" s="94" t="str">
        <f t="shared" si="9"/>
        <v/>
      </c>
      <c r="K26" s="94" t="str">
        <f t="shared" si="9"/>
        <v/>
      </c>
      <c r="L26" s="94" t="str">
        <f t="shared" si="9"/>
        <v/>
      </c>
      <c r="M26" s="94" t="str">
        <f t="shared" si="9"/>
        <v/>
      </c>
      <c r="N26" s="94" t="str">
        <f t="shared" si="9"/>
        <v/>
      </c>
      <c r="O26" s="94" t="str">
        <f t="shared" si="9"/>
        <v/>
      </c>
      <c r="P26" s="94" t="str">
        <f t="shared" si="9"/>
        <v/>
      </c>
      <c r="Q26" s="93"/>
      <c r="R26" s="94">
        <f t="shared" si="10"/>
        <v>41455</v>
      </c>
      <c r="S26" s="94" t="str">
        <f t="shared" si="10"/>
        <v/>
      </c>
      <c r="T26" s="94" t="str">
        <f t="shared" si="10"/>
        <v/>
      </c>
      <c r="U26" s="94" t="str">
        <f t="shared" si="10"/>
        <v/>
      </c>
      <c r="V26" s="94" t="str">
        <f t="shared" si="10"/>
        <v/>
      </c>
      <c r="W26" s="94" t="str">
        <f t="shared" si="10"/>
        <v/>
      </c>
      <c r="X26" s="94" t="str">
        <f t="shared" si="10"/>
        <v/>
      </c>
      <c r="Y26" s="17"/>
      <c r="Z26" s="121" t="str">
        <f ca="1">IFERROR(INDEX(Input_Events,data!J23,2),"")</f>
        <v/>
      </c>
      <c r="AA26" s="120" t="str">
        <f ca="1">IFERROR(INDEX(Input_Events,data!J23,1),"")</f>
        <v/>
      </c>
      <c r="AB26" s="122" t="str">
        <f ca="1">IFERROR(data!K23,"")</f>
        <v/>
      </c>
      <c r="AC26" s="123"/>
      <c r="AD26" s="121" t="str">
        <f ca="1">IFERROR(INDEX(Input_Events,data!J73,2),"")</f>
        <v/>
      </c>
      <c r="AE26" s="124" t="str">
        <f ca="1">IFERROR(INDEX(Input_Events,data!J73,1),"")</f>
        <v/>
      </c>
      <c r="AF26" s="125" t="str">
        <f ca="1">IFERROR(data!K73,"")</f>
        <v/>
      </c>
      <c r="AG26" s="37"/>
      <c r="AH26" s="33"/>
    </row>
    <row r="27" spans="1:34" ht="15" customHeight="1" x14ac:dyDescent="0.35">
      <c r="A27" s="16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17"/>
      <c r="Z27" s="121" t="str">
        <f ca="1">IFERROR(INDEX(Input_Events,data!J24,2),"")</f>
        <v/>
      </c>
      <c r="AA27" s="120" t="str">
        <f ca="1">IFERROR(INDEX(Input_Events,data!J24,1),"")</f>
        <v/>
      </c>
      <c r="AB27" s="122" t="str">
        <f ca="1">IFERROR(data!K24,"")</f>
        <v/>
      </c>
      <c r="AC27" s="123"/>
      <c r="AD27" s="121" t="str">
        <f ca="1">IFERROR(INDEX(Input_Events,data!J74,2),"")</f>
        <v/>
      </c>
      <c r="AE27" s="124" t="str">
        <f ca="1">IFERROR(INDEX(Input_Events,data!J74,1),"")</f>
        <v/>
      </c>
      <c r="AF27" s="125" t="str">
        <f ca="1">IFERROR(data!K74,"")</f>
        <v/>
      </c>
      <c r="AG27" s="37"/>
      <c r="AH27" s="33"/>
    </row>
    <row r="28" spans="1:34" ht="15" customHeight="1" x14ac:dyDescent="0.35">
      <c r="A28" s="16"/>
      <c r="B28" s="175">
        <f>EOMONTH(B10,5)+1</f>
        <v>41456</v>
      </c>
      <c r="C28" s="175"/>
      <c r="D28" s="175"/>
      <c r="E28" s="175"/>
      <c r="F28" s="175"/>
      <c r="G28" s="175"/>
      <c r="H28" s="175"/>
      <c r="I28" s="93"/>
      <c r="J28" s="175">
        <f>EOMONTH(B10,6)+1</f>
        <v>41487</v>
      </c>
      <c r="K28" s="175"/>
      <c r="L28" s="175"/>
      <c r="M28" s="175"/>
      <c r="N28" s="175"/>
      <c r="O28" s="175"/>
      <c r="P28" s="175"/>
      <c r="Q28" s="93"/>
      <c r="R28" s="175">
        <f>EOMONTH(B10,7)+1</f>
        <v>41518</v>
      </c>
      <c r="S28" s="175"/>
      <c r="T28" s="175"/>
      <c r="U28" s="175"/>
      <c r="V28" s="175"/>
      <c r="W28" s="175"/>
      <c r="X28" s="175"/>
      <c r="Y28" s="17"/>
      <c r="Z28" s="121" t="str">
        <f ca="1">IFERROR(INDEX(Input_Events,data!J25,2),"")</f>
        <v/>
      </c>
      <c r="AA28" s="120" t="str">
        <f ca="1">IFERROR(INDEX(Input_Events,data!J25,1),"")</f>
        <v/>
      </c>
      <c r="AB28" s="122" t="str">
        <f ca="1">IFERROR(data!K25,"")</f>
        <v/>
      </c>
      <c r="AC28" s="123"/>
      <c r="AD28" s="121" t="str">
        <f ca="1">IFERROR(INDEX(Input_Events,data!J75,2),"")</f>
        <v/>
      </c>
      <c r="AE28" s="124" t="str">
        <f ca="1">IFERROR(INDEX(Input_Events,data!J75,1),"")</f>
        <v/>
      </c>
      <c r="AF28" s="125" t="str">
        <f ca="1">IFERROR(data!K75,"")</f>
        <v/>
      </c>
      <c r="AG28" s="37"/>
      <c r="AH28" s="33"/>
    </row>
    <row r="29" spans="1:34" ht="15" customHeight="1" x14ac:dyDescent="0.35">
      <c r="A29" s="16"/>
      <c r="B29" s="127" t="str">
        <f>B11</f>
        <v>SUN</v>
      </c>
      <c r="C29" s="127" t="str">
        <f t="shared" ref="C29:H29" si="11">C11</f>
        <v>MON</v>
      </c>
      <c r="D29" s="127" t="str">
        <f t="shared" si="11"/>
        <v>TUE</v>
      </c>
      <c r="E29" s="127" t="str">
        <f t="shared" si="11"/>
        <v>WED</v>
      </c>
      <c r="F29" s="127" t="str">
        <f t="shared" si="11"/>
        <v>THU</v>
      </c>
      <c r="G29" s="127" t="str">
        <f t="shared" si="11"/>
        <v>FRI</v>
      </c>
      <c r="H29" s="127" t="str">
        <f t="shared" si="11"/>
        <v>SAT</v>
      </c>
      <c r="I29" s="93"/>
      <c r="J29" s="127" t="str">
        <f>B11</f>
        <v>SUN</v>
      </c>
      <c r="K29" s="127" t="str">
        <f t="shared" ref="K29:P29" si="12">C11</f>
        <v>MON</v>
      </c>
      <c r="L29" s="127" t="str">
        <f t="shared" si="12"/>
        <v>TUE</v>
      </c>
      <c r="M29" s="127" t="str">
        <f t="shared" si="12"/>
        <v>WED</v>
      </c>
      <c r="N29" s="127" t="str">
        <f t="shared" si="12"/>
        <v>THU</v>
      </c>
      <c r="O29" s="127" t="str">
        <f t="shared" si="12"/>
        <v>FRI</v>
      </c>
      <c r="P29" s="127" t="str">
        <f t="shared" si="12"/>
        <v>SAT</v>
      </c>
      <c r="Q29" s="93"/>
      <c r="R29" s="127" t="str">
        <f>B11</f>
        <v>SUN</v>
      </c>
      <c r="S29" s="127" t="str">
        <f t="shared" ref="S29:X29" si="13">C11</f>
        <v>MON</v>
      </c>
      <c r="T29" s="127" t="str">
        <f t="shared" si="13"/>
        <v>TUE</v>
      </c>
      <c r="U29" s="127" t="str">
        <f t="shared" si="13"/>
        <v>WED</v>
      </c>
      <c r="V29" s="127" t="str">
        <f t="shared" si="13"/>
        <v>THU</v>
      </c>
      <c r="W29" s="127" t="str">
        <f t="shared" si="13"/>
        <v>FRI</v>
      </c>
      <c r="X29" s="127" t="str">
        <f t="shared" si="13"/>
        <v>SAT</v>
      </c>
      <c r="Y29" s="17"/>
      <c r="Z29" s="121" t="str">
        <f ca="1">IFERROR(INDEX(Input_Events,data!J26,2),"")</f>
        <v/>
      </c>
      <c r="AA29" s="120" t="str">
        <f ca="1">IFERROR(INDEX(Input_Events,data!J26,1),"")</f>
        <v/>
      </c>
      <c r="AB29" s="122" t="str">
        <f ca="1">IFERROR(data!K26,"")</f>
        <v/>
      </c>
      <c r="AC29" s="123"/>
      <c r="AD29" s="121" t="str">
        <f ca="1">IFERROR(INDEX(Input_Events,data!J76,2),"")</f>
        <v/>
      </c>
      <c r="AE29" s="124" t="str">
        <f ca="1">IFERROR(INDEX(Input_Events,data!J76,1),"")</f>
        <v/>
      </c>
      <c r="AF29" s="125" t="str">
        <f ca="1">IFERROR(data!K76,"")</f>
        <v/>
      </c>
      <c r="AG29" s="37"/>
      <c r="AH29" s="33"/>
    </row>
    <row r="30" spans="1:34" ht="15" customHeight="1" x14ac:dyDescent="0.35">
      <c r="A30" s="16"/>
      <c r="B30" s="94" t="str">
        <f t="shared" ref="B30:H35" si="14">IFERROR(INDEX(Dates,MATCH(CONCATENATE(MONTH($B$28)," ",ROW(B30)-ROW(B$29), " ",(COLUMN(B30)-COLUMN($B30)+1)),INDEX(Dates,,2),0),1),"")</f>
        <v/>
      </c>
      <c r="C30" s="94">
        <f t="shared" si="14"/>
        <v>41456</v>
      </c>
      <c r="D30" s="94">
        <f t="shared" si="14"/>
        <v>41457</v>
      </c>
      <c r="E30" s="94">
        <f t="shared" si="14"/>
        <v>41458</v>
      </c>
      <c r="F30" s="94">
        <f t="shared" si="14"/>
        <v>41459</v>
      </c>
      <c r="G30" s="94">
        <f t="shared" si="14"/>
        <v>41460</v>
      </c>
      <c r="H30" s="94">
        <f t="shared" si="14"/>
        <v>41461</v>
      </c>
      <c r="I30" s="93"/>
      <c r="J30" s="94" t="str">
        <f t="shared" ref="J30:P35" si="15">IFERROR(INDEX(Dates,MATCH(CONCATENATE(MONTH($J$28)," ",ROW(J30)-ROW(J$29), " ",(COLUMN(J30)-COLUMN($J30)+1)),INDEX(Dates,,2),0),1),"")</f>
        <v/>
      </c>
      <c r="K30" s="94" t="str">
        <f t="shared" si="15"/>
        <v/>
      </c>
      <c r="L30" s="94" t="str">
        <f t="shared" si="15"/>
        <v/>
      </c>
      <c r="M30" s="94" t="str">
        <f t="shared" si="15"/>
        <v/>
      </c>
      <c r="N30" s="94">
        <f t="shared" si="15"/>
        <v>41487</v>
      </c>
      <c r="O30" s="94">
        <f t="shared" si="15"/>
        <v>41488</v>
      </c>
      <c r="P30" s="94">
        <f t="shared" si="15"/>
        <v>41489</v>
      </c>
      <c r="Q30" s="93"/>
      <c r="R30" s="94">
        <f t="shared" ref="R30:X35" si="16">IFERROR(INDEX(Dates,MATCH(CONCATENATE(MONTH($R$28)," ",ROW(R30)-ROW(R$29), " ",(COLUMN(R30)-COLUMN($R30)+1)),INDEX(Dates,,2),0),1),"")</f>
        <v>41518</v>
      </c>
      <c r="S30" s="94">
        <f t="shared" si="16"/>
        <v>41519</v>
      </c>
      <c r="T30" s="94">
        <f t="shared" si="16"/>
        <v>41520</v>
      </c>
      <c r="U30" s="94">
        <f t="shared" si="16"/>
        <v>41521</v>
      </c>
      <c r="V30" s="94">
        <f t="shared" si="16"/>
        <v>41522</v>
      </c>
      <c r="W30" s="94">
        <f t="shared" si="16"/>
        <v>41523</v>
      </c>
      <c r="X30" s="94">
        <f t="shared" si="16"/>
        <v>41524</v>
      </c>
      <c r="Y30" s="17"/>
      <c r="Z30" s="121" t="str">
        <f ca="1">IFERROR(INDEX(Input_Events,data!J27,2),"")</f>
        <v/>
      </c>
      <c r="AA30" s="120" t="str">
        <f ca="1">IFERROR(INDEX(Input_Events,data!J27,1),"")</f>
        <v/>
      </c>
      <c r="AB30" s="122" t="str">
        <f ca="1">IFERROR(data!K27,"")</f>
        <v/>
      </c>
      <c r="AC30" s="123"/>
      <c r="AD30" s="121" t="str">
        <f ca="1">IFERROR(INDEX(Input_Events,data!J77,2),"")</f>
        <v/>
      </c>
      <c r="AE30" s="124" t="str">
        <f ca="1">IFERROR(INDEX(Input_Events,data!J77,1),"")</f>
        <v/>
      </c>
      <c r="AF30" s="125" t="str">
        <f ca="1">IFERROR(data!K77,"")</f>
        <v/>
      </c>
      <c r="AG30" s="37"/>
      <c r="AH30" s="33"/>
    </row>
    <row r="31" spans="1:34" ht="15" customHeight="1" x14ac:dyDescent="0.35">
      <c r="A31" s="16"/>
      <c r="B31" s="94">
        <f t="shared" si="14"/>
        <v>41462</v>
      </c>
      <c r="C31" s="94">
        <f t="shared" si="14"/>
        <v>41463</v>
      </c>
      <c r="D31" s="94">
        <f t="shared" si="14"/>
        <v>41464</v>
      </c>
      <c r="E31" s="94">
        <f t="shared" si="14"/>
        <v>41465</v>
      </c>
      <c r="F31" s="94">
        <f t="shared" si="14"/>
        <v>41466</v>
      </c>
      <c r="G31" s="94">
        <f t="shared" si="14"/>
        <v>41467</v>
      </c>
      <c r="H31" s="94">
        <f t="shared" si="14"/>
        <v>41468</v>
      </c>
      <c r="I31" s="93"/>
      <c r="J31" s="94">
        <f t="shared" si="15"/>
        <v>41490</v>
      </c>
      <c r="K31" s="94">
        <f t="shared" si="15"/>
        <v>41491</v>
      </c>
      <c r="L31" s="94">
        <f t="shared" si="15"/>
        <v>41492</v>
      </c>
      <c r="M31" s="94">
        <f t="shared" si="15"/>
        <v>41493</v>
      </c>
      <c r="N31" s="94">
        <f t="shared" si="15"/>
        <v>41494</v>
      </c>
      <c r="O31" s="94">
        <f t="shared" si="15"/>
        <v>41495</v>
      </c>
      <c r="P31" s="94">
        <f t="shared" si="15"/>
        <v>41496</v>
      </c>
      <c r="Q31" s="93"/>
      <c r="R31" s="94">
        <f t="shared" si="16"/>
        <v>41525</v>
      </c>
      <c r="S31" s="94">
        <f t="shared" si="16"/>
        <v>41526</v>
      </c>
      <c r="T31" s="94">
        <f t="shared" si="16"/>
        <v>41527</v>
      </c>
      <c r="U31" s="94">
        <f t="shared" si="16"/>
        <v>41528</v>
      </c>
      <c r="V31" s="94">
        <f t="shared" si="16"/>
        <v>41529</v>
      </c>
      <c r="W31" s="94">
        <f t="shared" si="16"/>
        <v>41530</v>
      </c>
      <c r="X31" s="94">
        <f t="shared" si="16"/>
        <v>41531</v>
      </c>
      <c r="Y31" s="17"/>
      <c r="Z31" s="121" t="str">
        <f ca="1">IFERROR(INDEX(Input_Events,data!J28,2),"")</f>
        <v/>
      </c>
      <c r="AA31" s="120" t="str">
        <f ca="1">IFERROR(INDEX(Input_Events,data!J28,1),"")</f>
        <v/>
      </c>
      <c r="AB31" s="122" t="str">
        <f ca="1">IFERROR(data!K28,"")</f>
        <v/>
      </c>
      <c r="AC31" s="123"/>
      <c r="AD31" s="121" t="str">
        <f ca="1">IFERROR(INDEX(Input_Events,data!J78,2),"")</f>
        <v/>
      </c>
      <c r="AE31" s="124" t="str">
        <f ca="1">IFERROR(INDEX(Input_Events,data!J78,1),"")</f>
        <v/>
      </c>
      <c r="AF31" s="125" t="str">
        <f ca="1">IFERROR(data!K78,"")</f>
        <v/>
      </c>
      <c r="AG31" s="37"/>
      <c r="AH31" s="33"/>
    </row>
    <row r="32" spans="1:34" ht="15" customHeight="1" x14ac:dyDescent="0.35">
      <c r="A32" s="16"/>
      <c r="B32" s="94">
        <f t="shared" si="14"/>
        <v>41469</v>
      </c>
      <c r="C32" s="94">
        <f t="shared" si="14"/>
        <v>41470</v>
      </c>
      <c r="D32" s="94">
        <f t="shared" si="14"/>
        <v>41471</v>
      </c>
      <c r="E32" s="94">
        <f t="shared" si="14"/>
        <v>41472</v>
      </c>
      <c r="F32" s="94">
        <f t="shared" si="14"/>
        <v>41473</v>
      </c>
      <c r="G32" s="94">
        <f t="shared" si="14"/>
        <v>41474</v>
      </c>
      <c r="H32" s="94">
        <f t="shared" si="14"/>
        <v>41475</v>
      </c>
      <c r="I32" s="93"/>
      <c r="J32" s="94">
        <f t="shared" si="15"/>
        <v>41497</v>
      </c>
      <c r="K32" s="94">
        <f t="shared" si="15"/>
        <v>41498</v>
      </c>
      <c r="L32" s="94">
        <f t="shared" si="15"/>
        <v>41499</v>
      </c>
      <c r="M32" s="94">
        <f t="shared" si="15"/>
        <v>41500</v>
      </c>
      <c r="N32" s="94">
        <f t="shared" si="15"/>
        <v>41501</v>
      </c>
      <c r="O32" s="94">
        <f t="shared" si="15"/>
        <v>41502</v>
      </c>
      <c r="P32" s="94">
        <f t="shared" si="15"/>
        <v>41503</v>
      </c>
      <c r="Q32" s="93"/>
      <c r="R32" s="94">
        <f t="shared" si="16"/>
        <v>41532</v>
      </c>
      <c r="S32" s="94">
        <f t="shared" si="16"/>
        <v>41533</v>
      </c>
      <c r="T32" s="94">
        <f t="shared" si="16"/>
        <v>41534</v>
      </c>
      <c r="U32" s="94">
        <f t="shared" si="16"/>
        <v>41535</v>
      </c>
      <c r="V32" s="94">
        <f t="shared" si="16"/>
        <v>41536</v>
      </c>
      <c r="W32" s="94">
        <f t="shared" si="16"/>
        <v>41537</v>
      </c>
      <c r="X32" s="94">
        <f t="shared" si="16"/>
        <v>41538</v>
      </c>
      <c r="Y32" s="17"/>
      <c r="Z32" s="121" t="str">
        <f ca="1">IFERROR(INDEX(Input_Events,data!J29,2),"")</f>
        <v/>
      </c>
      <c r="AA32" s="120" t="str">
        <f ca="1">IFERROR(INDEX(Input_Events,data!J29,1),"")</f>
        <v/>
      </c>
      <c r="AB32" s="122" t="str">
        <f ca="1">IFERROR(data!K29,"")</f>
        <v/>
      </c>
      <c r="AC32" s="123"/>
      <c r="AD32" s="121" t="str">
        <f ca="1">IFERROR(INDEX(Input_Events,data!J79,2),"")</f>
        <v/>
      </c>
      <c r="AE32" s="124" t="str">
        <f ca="1">IFERROR(INDEX(Input_Events,data!J79,1),"")</f>
        <v/>
      </c>
      <c r="AF32" s="125" t="str">
        <f ca="1">IFERROR(data!K79,"")</f>
        <v/>
      </c>
      <c r="AG32" s="37"/>
      <c r="AH32" s="33"/>
    </row>
    <row r="33" spans="1:34" ht="15" customHeight="1" x14ac:dyDescent="0.35">
      <c r="A33" s="16"/>
      <c r="B33" s="94">
        <f t="shared" si="14"/>
        <v>41476</v>
      </c>
      <c r="C33" s="94">
        <f t="shared" si="14"/>
        <v>41477</v>
      </c>
      <c r="D33" s="94">
        <f t="shared" si="14"/>
        <v>41478</v>
      </c>
      <c r="E33" s="94">
        <f t="shared" si="14"/>
        <v>41479</v>
      </c>
      <c r="F33" s="94">
        <f t="shared" si="14"/>
        <v>41480</v>
      </c>
      <c r="G33" s="94">
        <f t="shared" si="14"/>
        <v>41481</v>
      </c>
      <c r="H33" s="94">
        <f t="shared" si="14"/>
        <v>41482</v>
      </c>
      <c r="I33" s="93"/>
      <c r="J33" s="94">
        <f t="shared" si="15"/>
        <v>41504</v>
      </c>
      <c r="K33" s="94">
        <f t="shared" si="15"/>
        <v>41505</v>
      </c>
      <c r="L33" s="94">
        <f t="shared" si="15"/>
        <v>41506</v>
      </c>
      <c r="M33" s="94">
        <f t="shared" si="15"/>
        <v>41507</v>
      </c>
      <c r="N33" s="94">
        <f t="shared" si="15"/>
        <v>41508</v>
      </c>
      <c r="O33" s="94">
        <f t="shared" si="15"/>
        <v>41509</v>
      </c>
      <c r="P33" s="94">
        <f t="shared" si="15"/>
        <v>41510</v>
      </c>
      <c r="Q33" s="93"/>
      <c r="R33" s="94">
        <f t="shared" si="16"/>
        <v>41539</v>
      </c>
      <c r="S33" s="94">
        <f t="shared" si="16"/>
        <v>41540</v>
      </c>
      <c r="T33" s="94">
        <f t="shared" si="16"/>
        <v>41541</v>
      </c>
      <c r="U33" s="94">
        <f t="shared" si="16"/>
        <v>41542</v>
      </c>
      <c r="V33" s="94">
        <f t="shared" si="16"/>
        <v>41543</v>
      </c>
      <c r="W33" s="94">
        <f t="shared" si="16"/>
        <v>41544</v>
      </c>
      <c r="X33" s="94">
        <f t="shared" si="16"/>
        <v>41545</v>
      </c>
      <c r="Y33" s="17"/>
      <c r="Z33" s="121" t="str">
        <f ca="1">IFERROR(INDEX(Input_Events,data!J30,2),"")</f>
        <v/>
      </c>
      <c r="AA33" s="120" t="str">
        <f ca="1">IFERROR(INDEX(Input_Events,data!J30,1),"")</f>
        <v/>
      </c>
      <c r="AB33" s="122" t="str">
        <f ca="1">IFERROR(data!K30,"")</f>
        <v/>
      </c>
      <c r="AC33" s="123"/>
      <c r="AD33" s="121" t="str">
        <f ca="1">IFERROR(INDEX(Input_Events,data!J80,2),"")</f>
        <v/>
      </c>
      <c r="AE33" s="124" t="str">
        <f ca="1">IFERROR(INDEX(Input_Events,data!J80,1),"")</f>
        <v/>
      </c>
      <c r="AF33" s="125" t="str">
        <f ca="1">IFERROR(data!K80,"")</f>
        <v/>
      </c>
      <c r="AG33" s="37"/>
      <c r="AH33" s="33"/>
    </row>
    <row r="34" spans="1:34" ht="15" customHeight="1" x14ac:dyDescent="0.35">
      <c r="A34" s="16"/>
      <c r="B34" s="94">
        <f t="shared" si="14"/>
        <v>41483</v>
      </c>
      <c r="C34" s="94">
        <f t="shared" si="14"/>
        <v>41484</v>
      </c>
      <c r="D34" s="94">
        <f t="shared" si="14"/>
        <v>41485</v>
      </c>
      <c r="E34" s="94">
        <f t="shared" si="14"/>
        <v>41486</v>
      </c>
      <c r="F34" s="94" t="str">
        <f t="shared" si="14"/>
        <v/>
      </c>
      <c r="G34" s="94" t="str">
        <f t="shared" si="14"/>
        <v/>
      </c>
      <c r="H34" s="94" t="str">
        <f t="shared" si="14"/>
        <v/>
      </c>
      <c r="I34" s="93"/>
      <c r="J34" s="94">
        <f t="shared" si="15"/>
        <v>41511</v>
      </c>
      <c r="K34" s="94">
        <f t="shared" si="15"/>
        <v>41512</v>
      </c>
      <c r="L34" s="94">
        <f t="shared" si="15"/>
        <v>41513</v>
      </c>
      <c r="M34" s="94">
        <f t="shared" si="15"/>
        <v>41514</v>
      </c>
      <c r="N34" s="94">
        <f t="shared" si="15"/>
        <v>41515</v>
      </c>
      <c r="O34" s="94">
        <f t="shared" si="15"/>
        <v>41516</v>
      </c>
      <c r="P34" s="94">
        <f t="shared" si="15"/>
        <v>41517</v>
      </c>
      <c r="Q34" s="93"/>
      <c r="R34" s="94">
        <f t="shared" si="16"/>
        <v>41546</v>
      </c>
      <c r="S34" s="94">
        <f t="shared" si="16"/>
        <v>41547</v>
      </c>
      <c r="T34" s="94" t="str">
        <f t="shared" si="16"/>
        <v/>
      </c>
      <c r="U34" s="94" t="str">
        <f t="shared" si="16"/>
        <v/>
      </c>
      <c r="V34" s="94" t="str">
        <f t="shared" si="16"/>
        <v/>
      </c>
      <c r="W34" s="94" t="str">
        <f t="shared" si="16"/>
        <v/>
      </c>
      <c r="X34" s="94" t="str">
        <f t="shared" si="16"/>
        <v/>
      </c>
      <c r="Y34" s="17"/>
      <c r="Z34" s="121" t="str">
        <f ca="1">IFERROR(INDEX(Input_Events,data!J31,2),"")</f>
        <v/>
      </c>
      <c r="AA34" s="120" t="str">
        <f ca="1">IFERROR(INDEX(Input_Events,data!J31,1),"")</f>
        <v/>
      </c>
      <c r="AB34" s="122" t="str">
        <f ca="1">IFERROR(data!K31,"")</f>
        <v/>
      </c>
      <c r="AC34" s="123"/>
      <c r="AD34" s="121" t="str">
        <f ca="1">IFERROR(INDEX(Input_Events,data!J81,2),"")</f>
        <v/>
      </c>
      <c r="AE34" s="124" t="str">
        <f ca="1">IFERROR(INDEX(Input_Events,data!J81,1),"")</f>
        <v/>
      </c>
      <c r="AF34" s="125" t="str">
        <f ca="1">IFERROR(data!K81,"")</f>
        <v/>
      </c>
      <c r="AG34" s="37"/>
      <c r="AH34" s="33"/>
    </row>
    <row r="35" spans="1:34" ht="15" customHeight="1" x14ac:dyDescent="0.35">
      <c r="A35" s="16"/>
      <c r="B35" s="94" t="str">
        <f t="shared" si="14"/>
        <v/>
      </c>
      <c r="C35" s="94" t="str">
        <f t="shared" si="14"/>
        <v/>
      </c>
      <c r="D35" s="94" t="str">
        <f t="shared" si="14"/>
        <v/>
      </c>
      <c r="E35" s="94" t="str">
        <f t="shared" si="14"/>
        <v/>
      </c>
      <c r="F35" s="94" t="str">
        <f t="shared" si="14"/>
        <v/>
      </c>
      <c r="G35" s="94" t="str">
        <f t="shared" si="14"/>
        <v/>
      </c>
      <c r="H35" s="94" t="str">
        <f t="shared" si="14"/>
        <v/>
      </c>
      <c r="I35" s="93"/>
      <c r="J35" s="94" t="str">
        <f t="shared" si="15"/>
        <v/>
      </c>
      <c r="K35" s="94" t="str">
        <f t="shared" si="15"/>
        <v/>
      </c>
      <c r="L35" s="94" t="str">
        <f t="shared" si="15"/>
        <v/>
      </c>
      <c r="M35" s="94" t="str">
        <f t="shared" si="15"/>
        <v/>
      </c>
      <c r="N35" s="94" t="str">
        <f t="shared" si="15"/>
        <v/>
      </c>
      <c r="O35" s="94" t="str">
        <f t="shared" si="15"/>
        <v/>
      </c>
      <c r="P35" s="94" t="str">
        <f t="shared" si="15"/>
        <v/>
      </c>
      <c r="Q35" s="93"/>
      <c r="R35" s="94" t="str">
        <f t="shared" si="16"/>
        <v/>
      </c>
      <c r="S35" s="94" t="str">
        <f t="shared" si="16"/>
        <v/>
      </c>
      <c r="T35" s="94" t="str">
        <f t="shared" si="16"/>
        <v/>
      </c>
      <c r="U35" s="94" t="str">
        <f t="shared" si="16"/>
        <v/>
      </c>
      <c r="V35" s="94" t="str">
        <f t="shared" si="16"/>
        <v/>
      </c>
      <c r="W35" s="94" t="str">
        <f t="shared" si="16"/>
        <v/>
      </c>
      <c r="X35" s="94" t="str">
        <f t="shared" si="16"/>
        <v/>
      </c>
      <c r="Y35" s="17"/>
      <c r="Z35" s="121" t="str">
        <f ca="1">IFERROR(INDEX(Input_Events,data!J32,2),"")</f>
        <v/>
      </c>
      <c r="AA35" s="120" t="str">
        <f ca="1">IFERROR(INDEX(Input_Events,data!J32,1),"")</f>
        <v/>
      </c>
      <c r="AB35" s="122" t="str">
        <f ca="1">IFERROR(data!K32,"")</f>
        <v/>
      </c>
      <c r="AC35" s="123"/>
      <c r="AD35" s="121" t="str">
        <f ca="1">IFERROR(INDEX(Input_Events,data!J82,2),"")</f>
        <v/>
      </c>
      <c r="AE35" s="124" t="str">
        <f ca="1">IFERROR(INDEX(Input_Events,data!J82,1),"")</f>
        <v/>
      </c>
      <c r="AF35" s="125" t="str">
        <f ca="1">IFERROR(data!K82,"")</f>
        <v/>
      </c>
      <c r="AG35" s="37"/>
      <c r="AH35" s="33"/>
    </row>
    <row r="36" spans="1:34" ht="15" customHeight="1" x14ac:dyDescent="0.35">
      <c r="A36" s="16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17"/>
      <c r="Z36" s="121" t="str">
        <f ca="1">IFERROR(INDEX(Input_Events,data!J33,2),"")</f>
        <v/>
      </c>
      <c r="AA36" s="120" t="str">
        <f ca="1">IFERROR(INDEX(Input_Events,data!J33,1),"")</f>
        <v/>
      </c>
      <c r="AB36" s="122" t="str">
        <f ca="1">IFERROR(data!K33,"")</f>
        <v/>
      </c>
      <c r="AC36" s="123"/>
      <c r="AD36" s="121" t="str">
        <f ca="1">IFERROR(INDEX(Input_Events,data!J83,2),"")</f>
        <v/>
      </c>
      <c r="AE36" s="124" t="str">
        <f ca="1">IFERROR(INDEX(Input_Events,data!J83,1),"")</f>
        <v/>
      </c>
      <c r="AF36" s="125" t="str">
        <f ca="1">IFERROR(data!K83,"")</f>
        <v/>
      </c>
      <c r="AG36" s="37"/>
      <c r="AH36" s="33"/>
    </row>
    <row r="37" spans="1:34" ht="15" customHeight="1" x14ac:dyDescent="0.35">
      <c r="A37" s="16"/>
      <c r="B37" s="175">
        <f>EOMONTH(B10,8)+1</f>
        <v>41548</v>
      </c>
      <c r="C37" s="175"/>
      <c r="D37" s="175"/>
      <c r="E37" s="175"/>
      <c r="F37" s="175"/>
      <c r="G37" s="175"/>
      <c r="H37" s="175"/>
      <c r="I37" s="93"/>
      <c r="J37" s="175">
        <f>EOMONTH(B10,9)+1</f>
        <v>41579</v>
      </c>
      <c r="K37" s="175"/>
      <c r="L37" s="175"/>
      <c r="M37" s="175"/>
      <c r="N37" s="175"/>
      <c r="O37" s="175"/>
      <c r="P37" s="175"/>
      <c r="Q37" s="93"/>
      <c r="R37" s="175">
        <f>EOMONTH(B10,10)+1</f>
        <v>41609</v>
      </c>
      <c r="S37" s="175"/>
      <c r="T37" s="175"/>
      <c r="U37" s="175"/>
      <c r="V37" s="175"/>
      <c r="W37" s="175"/>
      <c r="X37" s="175"/>
      <c r="Y37" s="17"/>
      <c r="Z37" s="121" t="str">
        <f ca="1">IFERROR(INDEX(Input_Events,data!J34,2),"")</f>
        <v/>
      </c>
      <c r="AA37" s="120" t="str">
        <f ca="1">IFERROR(INDEX(Input_Events,data!J34,1),"")</f>
        <v/>
      </c>
      <c r="AB37" s="122" t="str">
        <f ca="1">IFERROR(data!K34,"")</f>
        <v/>
      </c>
      <c r="AC37" s="123"/>
      <c r="AD37" s="121" t="str">
        <f ca="1">IFERROR(INDEX(Input_Events,data!J84,2),"")</f>
        <v/>
      </c>
      <c r="AE37" s="124" t="str">
        <f ca="1">IFERROR(INDEX(Input_Events,data!J84,1),"")</f>
        <v/>
      </c>
      <c r="AF37" s="125" t="str">
        <f ca="1">IFERROR(data!K84,"")</f>
        <v/>
      </c>
      <c r="AG37" s="37"/>
      <c r="AH37" s="33"/>
    </row>
    <row r="38" spans="1:34" ht="15" customHeight="1" x14ac:dyDescent="0.35">
      <c r="A38" s="16"/>
      <c r="B38" s="127" t="str">
        <f>B11</f>
        <v>SUN</v>
      </c>
      <c r="C38" s="127" t="str">
        <f t="shared" ref="C38:H38" si="17">C11</f>
        <v>MON</v>
      </c>
      <c r="D38" s="127" t="str">
        <f t="shared" si="17"/>
        <v>TUE</v>
      </c>
      <c r="E38" s="127" t="str">
        <f t="shared" si="17"/>
        <v>WED</v>
      </c>
      <c r="F38" s="127" t="str">
        <f t="shared" si="17"/>
        <v>THU</v>
      </c>
      <c r="G38" s="127" t="str">
        <f t="shared" si="17"/>
        <v>FRI</v>
      </c>
      <c r="H38" s="127" t="str">
        <f t="shared" si="17"/>
        <v>SAT</v>
      </c>
      <c r="I38" s="93"/>
      <c r="J38" s="127" t="str">
        <f>B11</f>
        <v>SUN</v>
      </c>
      <c r="K38" s="127" t="str">
        <f t="shared" ref="K38:P38" si="18">C11</f>
        <v>MON</v>
      </c>
      <c r="L38" s="127" t="str">
        <f t="shared" si="18"/>
        <v>TUE</v>
      </c>
      <c r="M38" s="127" t="str">
        <f t="shared" si="18"/>
        <v>WED</v>
      </c>
      <c r="N38" s="127" t="str">
        <f t="shared" si="18"/>
        <v>THU</v>
      </c>
      <c r="O38" s="127" t="str">
        <f t="shared" si="18"/>
        <v>FRI</v>
      </c>
      <c r="P38" s="127" t="str">
        <f t="shared" si="18"/>
        <v>SAT</v>
      </c>
      <c r="Q38" s="93"/>
      <c r="R38" s="127" t="str">
        <f>B11</f>
        <v>SUN</v>
      </c>
      <c r="S38" s="127" t="str">
        <f t="shared" ref="S38:X38" si="19">C11</f>
        <v>MON</v>
      </c>
      <c r="T38" s="127" t="str">
        <f t="shared" si="19"/>
        <v>TUE</v>
      </c>
      <c r="U38" s="127" t="str">
        <f t="shared" si="19"/>
        <v>WED</v>
      </c>
      <c r="V38" s="127" t="str">
        <f t="shared" si="19"/>
        <v>THU</v>
      </c>
      <c r="W38" s="127" t="str">
        <f t="shared" si="19"/>
        <v>FRI</v>
      </c>
      <c r="X38" s="127" t="str">
        <f t="shared" si="19"/>
        <v>SAT</v>
      </c>
      <c r="Y38" s="17"/>
      <c r="Z38" s="121" t="str">
        <f ca="1">IFERROR(INDEX(Input_Events,data!J35,2),"")</f>
        <v/>
      </c>
      <c r="AA38" s="120" t="str">
        <f ca="1">IFERROR(INDEX(Input_Events,data!J35,1),"")</f>
        <v/>
      </c>
      <c r="AB38" s="122" t="str">
        <f ca="1">IFERROR(data!K35,"")</f>
        <v/>
      </c>
      <c r="AC38" s="123"/>
      <c r="AD38" s="121" t="str">
        <f ca="1">IFERROR(INDEX(Input_Events,data!J85,2),"")</f>
        <v/>
      </c>
      <c r="AE38" s="124" t="str">
        <f ca="1">IFERROR(INDEX(Input_Events,data!J85,1),"")</f>
        <v/>
      </c>
      <c r="AF38" s="125" t="str">
        <f ca="1">IFERROR(data!K85,"")</f>
        <v/>
      </c>
      <c r="AG38" s="37"/>
      <c r="AH38" s="33"/>
    </row>
    <row r="39" spans="1:34" ht="15" customHeight="1" x14ac:dyDescent="0.35">
      <c r="A39" s="16"/>
      <c r="B39" s="94" t="str">
        <f t="shared" ref="B39:H44" si="20">IFERROR(INDEX(Dates,MATCH(CONCATENATE(MONTH($B$37)," ",ROW(B39)-ROW(B$38), " ",(COLUMN(B39)-COLUMN($B39)+1)),INDEX(Dates,,2),0),1),"")</f>
        <v/>
      </c>
      <c r="C39" s="94" t="str">
        <f t="shared" si="20"/>
        <v/>
      </c>
      <c r="D39" s="94">
        <f t="shared" si="20"/>
        <v>41548</v>
      </c>
      <c r="E39" s="94">
        <f t="shared" si="20"/>
        <v>41549</v>
      </c>
      <c r="F39" s="94">
        <f t="shared" si="20"/>
        <v>41550</v>
      </c>
      <c r="G39" s="94">
        <f t="shared" si="20"/>
        <v>41551</v>
      </c>
      <c r="H39" s="94">
        <f t="shared" si="20"/>
        <v>41552</v>
      </c>
      <c r="I39" s="93"/>
      <c r="J39" s="94" t="str">
        <f t="shared" ref="J39:P44" si="21">IFERROR(INDEX(Dates,MATCH(CONCATENATE(MONTH($J$37)," ",ROW(J39)-ROW(J$38), " ",(COLUMN(J39)-COLUMN($J39)+1)),INDEX(Dates,,2),0),1),"")</f>
        <v/>
      </c>
      <c r="K39" s="94" t="str">
        <f t="shared" si="21"/>
        <v/>
      </c>
      <c r="L39" s="94" t="str">
        <f t="shared" si="21"/>
        <v/>
      </c>
      <c r="M39" s="94" t="str">
        <f t="shared" si="21"/>
        <v/>
      </c>
      <c r="N39" s="94" t="str">
        <f t="shared" si="21"/>
        <v/>
      </c>
      <c r="O39" s="94">
        <f t="shared" si="21"/>
        <v>41579</v>
      </c>
      <c r="P39" s="94">
        <f t="shared" si="21"/>
        <v>41580</v>
      </c>
      <c r="Q39" s="93"/>
      <c r="R39" s="94">
        <f t="shared" ref="R39:X44" si="22">IFERROR(INDEX(Dates,MATCH(CONCATENATE(MONTH($R$37)," ",ROW(R39)-ROW(R$38), " ",(COLUMN(R39)-COLUMN($R39)+1)),INDEX(Dates,,2),0),1),"")</f>
        <v>41609</v>
      </c>
      <c r="S39" s="94">
        <f t="shared" si="22"/>
        <v>41610</v>
      </c>
      <c r="T39" s="94">
        <f t="shared" si="22"/>
        <v>41611</v>
      </c>
      <c r="U39" s="94">
        <f t="shared" si="22"/>
        <v>41612</v>
      </c>
      <c r="V39" s="94">
        <f t="shared" si="22"/>
        <v>41613</v>
      </c>
      <c r="W39" s="94">
        <f t="shared" si="22"/>
        <v>41614</v>
      </c>
      <c r="X39" s="94">
        <f t="shared" si="22"/>
        <v>41615</v>
      </c>
      <c r="Y39" s="17"/>
      <c r="Z39" s="121" t="str">
        <f ca="1">IFERROR(INDEX(Input_Events,data!J36,2),"")</f>
        <v/>
      </c>
      <c r="AA39" s="120" t="str">
        <f ca="1">IFERROR(INDEX(Input_Events,data!J36,1),"")</f>
        <v/>
      </c>
      <c r="AB39" s="122" t="str">
        <f ca="1">IFERROR(data!K36,"")</f>
        <v/>
      </c>
      <c r="AC39" s="123"/>
      <c r="AD39" s="121" t="str">
        <f ca="1">IFERROR(INDEX(Input_Events,data!J86,2),"")</f>
        <v/>
      </c>
      <c r="AE39" s="124" t="str">
        <f ca="1">IFERROR(INDEX(Input_Events,data!J86,1),"")</f>
        <v/>
      </c>
      <c r="AF39" s="125" t="str">
        <f ca="1">IFERROR(data!K86,"")</f>
        <v/>
      </c>
      <c r="AG39" s="37"/>
      <c r="AH39" s="33"/>
    </row>
    <row r="40" spans="1:34" ht="15" customHeight="1" x14ac:dyDescent="0.35">
      <c r="A40" s="16"/>
      <c r="B40" s="94">
        <f t="shared" si="20"/>
        <v>41553</v>
      </c>
      <c r="C40" s="94">
        <f t="shared" si="20"/>
        <v>41554</v>
      </c>
      <c r="D40" s="94">
        <f t="shared" si="20"/>
        <v>41555</v>
      </c>
      <c r="E40" s="94">
        <f t="shared" si="20"/>
        <v>41556</v>
      </c>
      <c r="F40" s="94">
        <f t="shared" si="20"/>
        <v>41557</v>
      </c>
      <c r="G40" s="94">
        <f t="shared" si="20"/>
        <v>41558</v>
      </c>
      <c r="H40" s="94">
        <f t="shared" si="20"/>
        <v>41559</v>
      </c>
      <c r="I40" s="93"/>
      <c r="J40" s="94">
        <f t="shared" si="21"/>
        <v>41581</v>
      </c>
      <c r="K40" s="94">
        <f t="shared" si="21"/>
        <v>41582</v>
      </c>
      <c r="L40" s="94">
        <f t="shared" si="21"/>
        <v>41583</v>
      </c>
      <c r="M40" s="94">
        <f t="shared" si="21"/>
        <v>41584</v>
      </c>
      <c r="N40" s="94">
        <f t="shared" si="21"/>
        <v>41585</v>
      </c>
      <c r="O40" s="94">
        <f t="shared" si="21"/>
        <v>41586</v>
      </c>
      <c r="P40" s="94">
        <f t="shared" si="21"/>
        <v>41587</v>
      </c>
      <c r="Q40" s="93"/>
      <c r="R40" s="94">
        <f t="shared" si="22"/>
        <v>41616</v>
      </c>
      <c r="S40" s="94">
        <f t="shared" si="22"/>
        <v>41617</v>
      </c>
      <c r="T40" s="94">
        <f t="shared" si="22"/>
        <v>41618</v>
      </c>
      <c r="U40" s="94">
        <f t="shared" si="22"/>
        <v>41619</v>
      </c>
      <c r="V40" s="94">
        <f t="shared" si="22"/>
        <v>41620</v>
      </c>
      <c r="W40" s="94">
        <f t="shared" si="22"/>
        <v>41621</v>
      </c>
      <c r="X40" s="94">
        <f t="shared" si="22"/>
        <v>41622</v>
      </c>
      <c r="Y40" s="17"/>
      <c r="Z40" s="121" t="str">
        <f ca="1">IFERROR(INDEX(Input_Events,data!J37,2),"")</f>
        <v/>
      </c>
      <c r="AA40" s="120" t="str">
        <f ca="1">IFERROR(INDEX(Input_Events,data!J37,1),"")</f>
        <v/>
      </c>
      <c r="AB40" s="122" t="str">
        <f ca="1">IFERROR(data!K37,"")</f>
        <v/>
      </c>
      <c r="AC40" s="123"/>
      <c r="AD40" s="121" t="str">
        <f ca="1">IFERROR(INDEX(Input_Events,data!J87,2),"")</f>
        <v/>
      </c>
      <c r="AE40" s="124" t="str">
        <f ca="1">IFERROR(INDEX(Input_Events,data!J87,1),"")</f>
        <v/>
      </c>
      <c r="AF40" s="125" t="str">
        <f ca="1">IFERROR(data!K87,"")</f>
        <v/>
      </c>
      <c r="AG40" s="37"/>
      <c r="AH40" s="33"/>
    </row>
    <row r="41" spans="1:34" ht="15" customHeight="1" x14ac:dyDescent="0.35">
      <c r="A41" s="16"/>
      <c r="B41" s="94">
        <f t="shared" si="20"/>
        <v>41560</v>
      </c>
      <c r="C41" s="94">
        <f t="shared" si="20"/>
        <v>41561</v>
      </c>
      <c r="D41" s="94">
        <f t="shared" si="20"/>
        <v>41562</v>
      </c>
      <c r="E41" s="94">
        <f t="shared" si="20"/>
        <v>41563</v>
      </c>
      <c r="F41" s="94">
        <f t="shared" si="20"/>
        <v>41564</v>
      </c>
      <c r="G41" s="94">
        <f t="shared" si="20"/>
        <v>41565</v>
      </c>
      <c r="H41" s="94">
        <f t="shared" si="20"/>
        <v>41566</v>
      </c>
      <c r="I41" s="93"/>
      <c r="J41" s="94">
        <f t="shared" si="21"/>
        <v>41588</v>
      </c>
      <c r="K41" s="94">
        <f t="shared" si="21"/>
        <v>41589</v>
      </c>
      <c r="L41" s="94">
        <f t="shared" si="21"/>
        <v>41590</v>
      </c>
      <c r="M41" s="94">
        <f t="shared" si="21"/>
        <v>41591</v>
      </c>
      <c r="N41" s="94">
        <f t="shared" si="21"/>
        <v>41592</v>
      </c>
      <c r="O41" s="94">
        <f t="shared" si="21"/>
        <v>41593</v>
      </c>
      <c r="P41" s="94">
        <f t="shared" si="21"/>
        <v>41594</v>
      </c>
      <c r="Q41" s="93"/>
      <c r="R41" s="94">
        <f t="shared" si="22"/>
        <v>41623</v>
      </c>
      <c r="S41" s="94">
        <f t="shared" si="22"/>
        <v>41624</v>
      </c>
      <c r="T41" s="94">
        <f t="shared" si="22"/>
        <v>41625</v>
      </c>
      <c r="U41" s="94">
        <f t="shared" si="22"/>
        <v>41626</v>
      </c>
      <c r="V41" s="94">
        <f t="shared" si="22"/>
        <v>41627</v>
      </c>
      <c r="W41" s="94">
        <f t="shared" si="22"/>
        <v>41628</v>
      </c>
      <c r="X41" s="94">
        <f t="shared" si="22"/>
        <v>41629</v>
      </c>
      <c r="Y41" s="17"/>
      <c r="Z41" s="121" t="str">
        <f ca="1">IFERROR(INDEX(Input_Events,data!J38,2),"")</f>
        <v/>
      </c>
      <c r="AA41" s="120" t="str">
        <f ca="1">IFERROR(INDEX(Input_Events,data!J38,1),"")</f>
        <v/>
      </c>
      <c r="AB41" s="122" t="str">
        <f ca="1">IFERROR(data!K38,"")</f>
        <v/>
      </c>
      <c r="AC41" s="123"/>
      <c r="AD41" s="121" t="str">
        <f ca="1">IFERROR(INDEX(Input_Events,data!J88,2),"")</f>
        <v/>
      </c>
      <c r="AE41" s="124" t="str">
        <f ca="1">IFERROR(INDEX(Input_Events,data!J88,1),"")</f>
        <v/>
      </c>
      <c r="AF41" s="125" t="str">
        <f ca="1">IFERROR(data!K88,"")</f>
        <v/>
      </c>
      <c r="AG41" s="37"/>
      <c r="AH41" s="33"/>
    </row>
    <row r="42" spans="1:34" ht="15" customHeight="1" x14ac:dyDescent="0.35">
      <c r="A42" s="16"/>
      <c r="B42" s="94">
        <f t="shared" si="20"/>
        <v>41567</v>
      </c>
      <c r="C42" s="94">
        <f t="shared" si="20"/>
        <v>41568</v>
      </c>
      <c r="D42" s="94">
        <f t="shared" si="20"/>
        <v>41569</v>
      </c>
      <c r="E42" s="94">
        <f t="shared" si="20"/>
        <v>41570</v>
      </c>
      <c r="F42" s="94">
        <f t="shared" si="20"/>
        <v>41571</v>
      </c>
      <c r="G42" s="94">
        <f t="shared" si="20"/>
        <v>41572</v>
      </c>
      <c r="H42" s="94">
        <f t="shared" si="20"/>
        <v>41573</v>
      </c>
      <c r="I42" s="93"/>
      <c r="J42" s="94">
        <f t="shared" si="21"/>
        <v>41595</v>
      </c>
      <c r="K42" s="94">
        <f t="shared" si="21"/>
        <v>41596</v>
      </c>
      <c r="L42" s="94">
        <f t="shared" si="21"/>
        <v>41597</v>
      </c>
      <c r="M42" s="94">
        <f t="shared" si="21"/>
        <v>41598</v>
      </c>
      <c r="N42" s="94">
        <f t="shared" si="21"/>
        <v>41599</v>
      </c>
      <c r="O42" s="94">
        <f t="shared" si="21"/>
        <v>41600</v>
      </c>
      <c r="P42" s="94">
        <f t="shared" si="21"/>
        <v>41601</v>
      </c>
      <c r="Q42" s="93"/>
      <c r="R42" s="94">
        <f t="shared" si="22"/>
        <v>41630</v>
      </c>
      <c r="S42" s="94">
        <f t="shared" si="22"/>
        <v>41631</v>
      </c>
      <c r="T42" s="94">
        <f t="shared" si="22"/>
        <v>41632</v>
      </c>
      <c r="U42" s="94">
        <f t="shared" si="22"/>
        <v>41633</v>
      </c>
      <c r="V42" s="94">
        <f t="shared" si="22"/>
        <v>41634</v>
      </c>
      <c r="W42" s="94">
        <f t="shared" si="22"/>
        <v>41635</v>
      </c>
      <c r="X42" s="94">
        <f t="shared" si="22"/>
        <v>41636</v>
      </c>
      <c r="Y42" s="17"/>
      <c r="Z42" s="121" t="str">
        <f ca="1">IFERROR(INDEX(Input_Events,data!J39,2),"")</f>
        <v/>
      </c>
      <c r="AA42" s="120" t="str">
        <f ca="1">IFERROR(INDEX(Input_Events,data!J39,1),"")</f>
        <v/>
      </c>
      <c r="AB42" s="122" t="str">
        <f ca="1">IFERROR(data!K39,"")</f>
        <v/>
      </c>
      <c r="AC42" s="123"/>
      <c r="AD42" s="121" t="str">
        <f ca="1">IFERROR(INDEX(Input_Events,data!J89,2),"")</f>
        <v/>
      </c>
      <c r="AE42" s="124" t="str">
        <f ca="1">IFERROR(INDEX(Input_Events,data!J89,1),"")</f>
        <v/>
      </c>
      <c r="AF42" s="125" t="str">
        <f ca="1">IFERROR(data!K89,"")</f>
        <v/>
      </c>
      <c r="AG42" s="37"/>
      <c r="AH42" s="33"/>
    </row>
    <row r="43" spans="1:34" ht="15" customHeight="1" x14ac:dyDescent="0.35">
      <c r="A43" s="16"/>
      <c r="B43" s="94">
        <f t="shared" si="20"/>
        <v>41574</v>
      </c>
      <c r="C43" s="94">
        <f t="shared" si="20"/>
        <v>41575</v>
      </c>
      <c r="D43" s="94">
        <f t="shared" si="20"/>
        <v>41576</v>
      </c>
      <c r="E43" s="94">
        <f t="shared" si="20"/>
        <v>41577</v>
      </c>
      <c r="F43" s="94">
        <f t="shared" si="20"/>
        <v>41578</v>
      </c>
      <c r="G43" s="94" t="str">
        <f t="shared" si="20"/>
        <v/>
      </c>
      <c r="H43" s="94" t="str">
        <f t="shared" si="20"/>
        <v/>
      </c>
      <c r="I43" s="93"/>
      <c r="J43" s="94">
        <f t="shared" si="21"/>
        <v>41602</v>
      </c>
      <c r="K43" s="94">
        <f t="shared" si="21"/>
        <v>41603</v>
      </c>
      <c r="L43" s="94">
        <f t="shared" si="21"/>
        <v>41604</v>
      </c>
      <c r="M43" s="94">
        <f t="shared" si="21"/>
        <v>41605</v>
      </c>
      <c r="N43" s="94">
        <f t="shared" si="21"/>
        <v>41606</v>
      </c>
      <c r="O43" s="94">
        <f t="shared" si="21"/>
        <v>41607</v>
      </c>
      <c r="P43" s="94">
        <f t="shared" si="21"/>
        <v>41608</v>
      </c>
      <c r="Q43" s="93"/>
      <c r="R43" s="94">
        <f t="shared" si="22"/>
        <v>41637</v>
      </c>
      <c r="S43" s="94">
        <f t="shared" si="22"/>
        <v>41638</v>
      </c>
      <c r="T43" s="94">
        <f t="shared" si="22"/>
        <v>41639</v>
      </c>
      <c r="U43" s="94" t="str">
        <f t="shared" si="22"/>
        <v/>
      </c>
      <c r="V43" s="94" t="str">
        <f t="shared" si="22"/>
        <v/>
      </c>
      <c r="W43" s="94" t="str">
        <f t="shared" si="22"/>
        <v/>
      </c>
      <c r="X43" s="94" t="str">
        <f t="shared" si="22"/>
        <v/>
      </c>
      <c r="Y43" s="17"/>
      <c r="Z43" s="121" t="str">
        <f ca="1">IFERROR(INDEX(Input_Events,data!J40,2),"")</f>
        <v/>
      </c>
      <c r="AA43" s="120" t="str">
        <f ca="1">IFERROR(INDEX(Input_Events,data!J40,1),"")</f>
        <v/>
      </c>
      <c r="AB43" s="122" t="str">
        <f ca="1">IFERROR(data!K40,"")</f>
        <v/>
      </c>
      <c r="AC43" s="123"/>
      <c r="AD43" s="121" t="str">
        <f ca="1">IFERROR(INDEX(Input_Events,data!J90,2),"")</f>
        <v/>
      </c>
      <c r="AE43" s="124" t="str">
        <f ca="1">IFERROR(INDEX(Input_Events,data!J90,1),"")</f>
        <v/>
      </c>
      <c r="AF43" s="125" t="str">
        <f ca="1">IFERROR(data!K90,"")</f>
        <v/>
      </c>
      <c r="AG43" s="37"/>
      <c r="AH43" s="33"/>
    </row>
    <row r="44" spans="1:34" ht="15" customHeight="1" x14ac:dyDescent="0.35">
      <c r="A44" s="16"/>
      <c r="B44" s="94" t="str">
        <f t="shared" si="20"/>
        <v/>
      </c>
      <c r="C44" s="94" t="str">
        <f t="shared" si="20"/>
        <v/>
      </c>
      <c r="D44" s="94" t="str">
        <f t="shared" si="20"/>
        <v/>
      </c>
      <c r="E44" s="94" t="str">
        <f t="shared" si="20"/>
        <v/>
      </c>
      <c r="F44" s="94" t="str">
        <f t="shared" si="20"/>
        <v/>
      </c>
      <c r="G44" s="94" t="str">
        <f t="shared" si="20"/>
        <v/>
      </c>
      <c r="H44" s="94" t="str">
        <f t="shared" si="20"/>
        <v/>
      </c>
      <c r="I44" s="93"/>
      <c r="J44" s="94" t="str">
        <f t="shared" si="21"/>
        <v/>
      </c>
      <c r="K44" s="94" t="str">
        <f t="shared" si="21"/>
        <v/>
      </c>
      <c r="L44" s="94" t="str">
        <f t="shared" si="21"/>
        <v/>
      </c>
      <c r="M44" s="94" t="str">
        <f t="shared" si="21"/>
        <v/>
      </c>
      <c r="N44" s="94" t="str">
        <f t="shared" si="21"/>
        <v/>
      </c>
      <c r="O44" s="94" t="str">
        <f t="shared" si="21"/>
        <v/>
      </c>
      <c r="P44" s="94" t="str">
        <f t="shared" si="21"/>
        <v/>
      </c>
      <c r="Q44" s="93"/>
      <c r="R44" s="94" t="str">
        <f t="shared" si="22"/>
        <v/>
      </c>
      <c r="S44" s="94" t="str">
        <f t="shared" si="22"/>
        <v/>
      </c>
      <c r="T44" s="94" t="str">
        <f t="shared" si="22"/>
        <v/>
      </c>
      <c r="U44" s="94" t="str">
        <f t="shared" si="22"/>
        <v/>
      </c>
      <c r="V44" s="94" t="str">
        <f t="shared" si="22"/>
        <v/>
      </c>
      <c r="W44" s="94" t="str">
        <f t="shared" si="22"/>
        <v/>
      </c>
      <c r="X44" s="94" t="str">
        <f t="shared" si="22"/>
        <v/>
      </c>
      <c r="Y44" s="17"/>
      <c r="Z44" s="121" t="str">
        <f ca="1">IFERROR(INDEX(Input_Events,data!J41,2),"")</f>
        <v/>
      </c>
      <c r="AA44" s="120" t="str">
        <f ca="1">IFERROR(INDEX(Input_Events,data!J41,1),"")</f>
        <v/>
      </c>
      <c r="AB44" s="122" t="str">
        <f ca="1">IFERROR(data!K41,"")</f>
        <v/>
      </c>
      <c r="AC44" s="123"/>
      <c r="AD44" s="121" t="str">
        <f ca="1">IFERROR(INDEX(Input_Events,data!J91,2),"")</f>
        <v/>
      </c>
      <c r="AE44" s="124" t="str">
        <f ca="1">IFERROR(INDEX(Input_Events,data!J91,1),"")</f>
        <v/>
      </c>
      <c r="AF44" s="125" t="str">
        <f ca="1">IFERROR(data!K91,"")</f>
        <v/>
      </c>
      <c r="AG44" s="37"/>
      <c r="AH44" s="33"/>
    </row>
    <row r="45" spans="1:34" ht="15" customHeight="1" x14ac:dyDescent="0.35">
      <c r="A45" s="97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17"/>
      <c r="Z45" s="121" t="str">
        <f ca="1">IFERROR(INDEX(Input_Events,data!J42,2),"")</f>
        <v/>
      </c>
      <c r="AA45" s="120" t="str">
        <f ca="1">IFERROR(INDEX(Input_Events,data!J42,1),"")</f>
        <v/>
      </c>
      <c r="AB45" s="122" t="str">
        <f ca="1">IFERROR(data!K42,"")</f>
        <v/>
      </c>
      <c r="AC45" s="123"/>
      <c r="AD45" s="121" t="str">
        <f ca="1">IFERROR(INDEX(Input_Events,data!J92,2),"")</f>
        <v/>
      </c>
      <c r="AE45" s="124" t="str">
        <f ca="1">IFERROR(INDEX(Input_Events,data!J92,1),"")</f>
        <v/>
      </c>
      <c r="AF45" s="125" t="str">
        <f ca="1">IFERROR(data!K92,"")</f>
        <v/>
      </c>
      <c r="AG45" s="37"/>
      <c r="AH45" s="33"/>
    </row>
    <row r="46" spans="1:34" ht="15" customHeight="1" x14ac:dyDescent="0.35">
      <c r="A46" s="97"/>
      <c r="B46" s="101"/>
      <c r="C46" s="176" t="s">
        <v>50</v>
      </c>
      <c r="D46" s="176"/>
      <c r="E46" s="176"/>
      <c r="F46" s="176"/>
      <c r="G46" s="98"/>
      <c r="H46" s="98"/>
      <c r="I46" s="98"/>
      <c r="J46" s="101"/>
      <c r="K46" s="177" t="s">
        <v>51</v>
      </c>
      <c r="L46" s="177"/>
      <c r="M46" s="177"/>
      <c r="N46" s="177"/>
      <c r="O46" s="99"/>
      <c r="P46" s="99"/>
      <c r="Q46" s="99"/>
      <c r="R46" s="99"/>
      <c r="S46" s="178" t="s">
        <v>69</v>
      </c>
      <c r="T46" s="178"/>
      <c r="U46" s="178"/>
      <c r="V46" s="178"/>
      <c r="W46" s="98"/>
      <c r="X46" s="98"/>
      <c r="Y46" s="17"/>
      <c r="Z46" s="121" t="str">
        <f ca="1">IFERROR(INDEX(Input_Events,data!J43,2),"")</f>
        <v/>
      </c>
      <c r="AA46" s="120" t="str">
        <f ca="1">IFERROR(INDEX(Input_Events,data!J43,1),"")</f>
        <v/>
      </c>
      <c r="AB46" s="122" t="str">
        <f ca="1">IFERROR(data!K43,"")</f>
        <v/>
      </c>
      <c r="AC46" s="123"/>
      <c r="AD46" s="121" t="str">
        <f ca="1">IFERROR(INDEX(Input_Events,data!J93,2),"")</f>
        <v/>
      </c>
      <c r="AE46" s="124" t="str">
        <f ca="1">IFERROR(INDEX(Input_Events,data!J93,1),"")</f>
        <v/>
      </c>
      <c r="AF46" s="125" t="str">
        <f ca="1">IFERROR(data!K93,"")</f>
        <v/>
      </c>
      <c r="AG46" s="37"/>
      <c r="AH46" s="33"/>
    </row>
    <row r="47" spans="1:34" ht="15" customHeight="1" x14ac:dyDescent="0.35">
      <c r="A47" s="100"/>
      <c r="B47" s="101"/>
      <c r="C47" s="102"/>
      <c r="D47" s="101"/>
      <c r="E47" s="101"/>
      <c r="F47" s="101"/>
      <c r="G47" s="101"/>
      <c r="H47" s="101"/>
      <c r="I47" s="101"/>
      <c r="J47" s="101"/>
      <c r="K47" s="102"/>
      <c r="L47" s="101"/>
      <c r="M47" s="103"/>
      <c r="N47" s="103"/>
      <c r="O47" s="103"/>
      <c r="P47" s="103"/>
      <c r="Q47" s="103"/>
      <c r="R47" s="103"/>
      <c r="S47" s="103"/>
      <c r="T47" s="103"/>
      <c r="U47" s="101"/>
      <c r="V47" s="101"/>
      <c r="W47" s="101"/>
      <c r="X47" s="101"/>
      <c r="Y47" s="17"/>
      <c r="Z47" s="121" t="str">
        <f ca="1">IFERROR(INDEX(Input_Events,data!J44,2),"")</f>
        <v/>
      </c>
      <c r="AA47" s="120" t="str">
        <f ca="1">IFERROR(INDEX(Input_Events,data!J44,1),"")</f>
        <v/>
      </c>
      <c r="AB47" s="122" t="str">
        <f ca="1">IFERROR(data!K44,"")</f>
        <v/>
      </c>
      <c r="AC47" s="123"/>
      <c r="AD47" s="121" t="str">
        <f ca="1">IFERROR(INDEX(Input_Events,data!J94,2),"")</f>
        <v/>
      </c>
      <c r="AE47" s="124" t="str">
        <f ca="1">IFERROR(INDEX(Input_Events,data!J94,1),"")</f>
        <v/>
      </c>
      <c r="AF47" s="125" t="str">
        <f ca="1">IFERROR(data!K94,"")</f>
        <v/>
      </c>
      <c r="AG47" s="37"/>
      <c r="AH47" s="33"/>
    </row>
    <row r="48" spans="1:34" ht="15" customHeight="1" x14ac:dyDescent="0.35">
      <c r="A48" s="128" t="s">
        <v>70</v>
      </c>
      <c r="B48" s="98"/>
      <c r="C48" s="99"/>
      <c r="D48" s="98"/>
      <c r="E48" s="98"/>
      <c r="F48" s="98"/>
      <c r="G48" s="98"/>
      <c r="H48" s="98"/>
      <c r="I48" s="98"/>
      <c r="J48" s="101"/>
      <c r="K48" s="102"/>
      <c r="L48" s="101"/>
      <c r="M48" s="101"/>
      <c r="N48" s="101"/>
      <c r="O48" s="101"/>
      <c r="P48" s="101"/>
      <c r="Q48" s="101"/>
      <c r="R48" s="101"/>
      <c r="S48" s="102"/>
      <c r="T48" s="101"/>
      <c r="U48" s="98"/>
      <c r="V48" s="98"/>
      <c r="W48" s="98"/>
      <c r="X48" s="98"/>
      <c r="Y48" s="17"/>
      <c r="Z48" s="121" t="str">
        <f ca="1">IFERROR(INDEX(Input_Events,data!J45,2),"")</f>
        <v/>
      </c>
      <c r="AA48" s="120" t="str">
        <f ca="1">IFERROR(INDEX(Input_Events,data!J45,1),"")</f>
        <v/>
      </c>
      <c r="AB48" s="122" t="str">
        <f ca="1">IFERROR(data!K45,"")</f>
        <v/>
      </c>
      <c r="AC48" s="123"/>
      <c r="AD48" s="121" t="str">
        <f ca="1">IFERROR(INDEX(Input_Events,data!J95,2),"")</f>
        <v/>
      </c>
      <c r="AE48" s="124" t="str">
        <f ca="1">IFERROR(INDEX(Input_Events,data!J95,1),"")</f>
        <v/>
      </c>
      <c r="AF48" s="125" t="str">
        <f ca="1">IFERROR(data!K95,"")</f>
        <v/>
      </c>
      <c r="AG48" s="37"/>
      <c r="AH48" s="33"/>
    </row>
    <row r="49" spans="1:34" ht="15" customHeight="1" x14ac:dyDescent="0.35">
      <c r="A49" s="110">
        <f ca="1">data!U3</f>
        <v>41275</v>
      </c>
      <c r="B49" s="112" t="str">
        <f ca="1">data!W3</f>
        <v>New Years Day</v>
      </c>
      <c r="C49" s="113"/>
      <c r="D49" s="104"/>
      <c r="E49" s="105"/>
      <c r="F49" s="105"/>
      <c r="G49" s="105"/>
      <c r="H49" s="105"/>
      <c r="I49" s="108">
        <f ca="1">data!U13</f>
        <v>41459</v>
      </c>
      <c r="J49" s="112" t="str">
        <f ca="1">data!W13</f>
        <v>Independence Day</v>
      </c>
      <c r="K49" s="116"/>
      <c r="L49" s="104"/>
      <c r="M49" s="105"/>
      <c r="N49" s="105"/>
      <c r="O49" s="105"/>
      <c r="P49" s="105"/>
      <c r="Q49" s="108" t="str">
        <f ca="1">data!U23</f>
        <v/>
      </c>
      <c r="R49" s="112" t="str">
        <f ca="1">data!W23</f>
        <v xml:space="preserve">  </v>
      </c>
      <c r="S49" s="118"/>
      <c r="T49" s="105"/>
      <c r="U49" s="105"/>
      <c r="V49" s="105"/>
      <c r="W49" s="105"/>
      <c r="X49" s="105"/>
      <c r="Y49" s="17"/>
      <c r="Z49" s="121" t="str">
        <f ca="1">IFERROR(INDEX(Input_Events,data!J46,2),"")</f>
        <v/>
      </c>
      <c r="AA49" s="120" t="str">
        <f ca="1">IFERROR(INDEX(Input_Events,data!J46,1),"")</f>
        <v/>
      </c>
      <c r="AB49" s="122" t="str">
        <f ca="1">IFERROR(data!K46,"")</f>
        <v/>
      </c>
      <c r="AC49" s="123"/>
      <c r="AD49" s="121" t="str">
        <f ca="1">IFERROR(INDEX(Input_Events,data!J96,2),"")</f>
        <v/>
      </c>
      <c r="AE49" s="124" t="str">
        <f ca="1">IFERROR(INDEX(Input_Events,data!J96,1),"")</f>
        <v/>
      </c>
      <c r="AF49" s="125" t="str">
        <f ca="1">IFERROR(data!K96,"")</f>
        <v/>
      </c>
      <c r="AG49" s="37"/>
      <c r="AH49" s="33"/>
    </row>
    <row r="50" spans="1:34" ht="15" customHeight="1" x14ac:dyDescent="0.35">
      <c r="A50" s="111">
        <f ca="1">data!U4</f>
        <v>41295</v>
      </c>
      <c r="B50" s="114" t="str">
        <f ca="1">data!W4</f>
        <v xml:space="preserve">Martin Luther King, Jr. Day </v>
      </c>
      <c r="C50" s="115"/>
      <c r="D50" s="106"/>
      <c r="E50" s="107"/>
      <c r="F50" s="107"/>
      <c r="G50" s="107"/>
      <c r="H50" s="107"/>
      <c r="I50" s="109">
        <f ca="1">data!U14</f>
        <v>41519</v>
      </c>
      <c r="J50" s="114" t="str">
        <f ca="1">data!W14</f>
        <v>Labor Day</v>
      </c>
      <c r="K50" s="117"/>
      <c r="L50" s="106"/>
      <c r="M50" s="107"/>
      <c r="N50" s="107"/>
      <c r="O50" s="107"/>
      <c r="P50" s="107"/>
      <c r="Q50" s="109" t="str">
        <f ca="1">data!U24</f>
        <v/>
      </c>
      <c r="R50" s="114" t="str">
        <f ca="1">data!W24</f>
        <v xml:space="preserve">  </v>
      </c>
      <c r="S50" s="119"/>
      <c r="T50" s="107"/>
      <c r="U50" s="107"/>
      <c r="V50" s="107"/>
      <c r="W50" s="107"/>
      <c r="X50" s="107"/>
      <c r="Y50" s="17"/>
      <c r="Z50" s="121" t="str">
        <f ca="1">IFERROR(INDEX(Input_Events,data!J47,2),"")</f>
        <v/>
      </c>
      <c r="AA50" s="120" t="str">
        <f ca="1">IFERROR(INDEX(Input_Events,data!J47,1),"")</f>
        <v/>
      </c>
      <c r="AB50" s="122" t="str">
        <f ca="1">IFERROR(data!K47,"")</f>
        <v/>
      </c>
      <c r="AC50" s="123"/>
      <c r="AD50" s="121" t="str">
        <f ca="1">IFERROR(INDEX(Input_Events,data!J97,2),"")</f>
        <v/>
      </c>
      <c r="AE50" s="124" t="str">
        <f ca="1">IFERROR(INDEX(Input_Events,data!J97,1),"")</f>
        <v/>
      </c>
      <c r="AF50" s="125" t="str">
        <f ca="1">IFERROR(data!K97,"")</f>
        <v/>
      </c>
      <c r="AG50" s="37"/>
      <c r="AH50" s="33"/>
    </row>
    <row r="51" spans="1:34" ht="15" customHeight="1" x14ac:dyDescent="0.35">
      <c r="A51" s="111">
        <f ca="1">data!U5</f>
        <v>41319</v>
      </c>
      <c r="B51" s="114" t="str">
        <f ca="1">data!W5</f>
        <v>Valentine's Day</v>
      </c>
      <c r="C51" s="115"/>
      <c r="D51" s="106"/>
      <c r="E51" s="107"/>
      <c r="F51" s="107"/>
      <c r="G51" s="107"/>
      <c r="H51" s="107"/>
      <c r="I51" s="109">
        <f ca="1">data!U15</f>
        <v>41528</v>
      </c>
      <c r="J51" s="114" t="str">
        <f ca="1">data!W15</f>
        <v>Patriot Day</v>
      </c>
      <c r="K51" s="117"/>
      <c r="L51" s="106"/>
      <c r="M51" s="107"/>
      <c r="N51" s="107"/>
      <c r="O51" s="107"/>
      <c r="P51" s="107"/>
      <c r="Q51" s="109" t="str">
        <f ca="1">data!U25</f>
        <v/>
      </c>
      <c r="R51" s="114" t="str">
        <f ca="1">data!W25</f>
        <v xml:space="preserve">  </v>
      </c>
      <c r="S51" s="119"/>
      <c r="T51" s="107"/>
      <c r="U51" s="107"/>
      <c r="V51" s="107"/>
      <c r="W51" s="107"/>
      <c r="X51" s="107"/>
      <c r="Y51" s="17"/>
      <c r="Z51" s="121" t="str">
        <f ca="1">IFERROR(INDEX(Input_Events,data!J48,2),"")</f>
        <v/>
      </c>
      <c r="AA51" s="120" t="str">
        <f ca="1">IFERROR(INDEX(Input_Events,data!J48,1),"")</f>
        <v/>
      </c>
      <c r="AB51" s="122" t="str">
        <f ca="1">IFERROR(data!K48,"")</f>
        <v/>
      </c>
      <c r="AC51" s="123"/>
      <c r="AD51" s="121" t="str">
        <f ca="1">IFERROR(INDEX(Input_Events,data!J98,2),"")</f>
        <v/>
      </c>
      <c r="AE51" s="124" t="str">
        <f ca="1">IFERROR(INDEX(Input_Events,data!J98,1),"")</f>
        <v/>
      </c>
      <c r="AF51" s="125" t="str">
        <f ca="1">IFERROR(data!K98,"")</f>
        <v/>
      </c>
      <c r="AG51" s="37"/>
      <c r="AH51" s="33"/>
    </row>
    <row r="52" spans="1:34" ht="15" customHeight="1" x14ac:dyDescent="0.35">
      <c r="A52" s="111">
        <f ca="1">data!U6</f>
        <v>41323</v>
      </c>
      <c r="B52" s="114" t="str">
        <f ca="1">data!W6</f>
        <v>Presidents' Day</v>
      </c>
      <c r="C52" s="115"/>
      <c r="D52" s="106"/>
      <c r="E52" s="107"/>
      <c r="F52" s="107"/>
      <c r="G52" s="107"/>
      <c r="H52" s="107"/>
      <c r="I52" s="109">
        <f ca="1">data!U16</f>
        <v>41561</v>
      </c>
      <c r="J52" s="114" t="str">
        <f ca="1">data!W16</f>
        <v>Columbus Day</v>
      </c>
      <c r="K52" s="117"/>
      <c r="L52" s="106"/>
      <c r="M52" s="107"/>
      <c r="N52" s="107"/>
      <c r="O52" s="107"/>
      <c r="P52" s="107"/>
      <c r="Q52" s="109" t="str">
        <f ca="1">data!U26</f>
        <v/>
      </c>
      <c r="R52" s="114" t="str">
        <f ca="1">data!W26</f>
        <v xml:space="preserve">  </v>
      </c>
      <c r="S52" s="119"/>
      <c r="T52" s="107"/>
      <c r="U52" s="107"/>
      <c r="V52" s="107"/>
      <c r="W52" s="107"/>
      <c r="X52" s="107"/>
      <c r="Y52" s="17"/>
      <c r="Z52" s="121" t="str">
        <f ca="1">IFERROR(INDEX(Input_Events,data!J49,2),"")</f>
        <v/>
      </c>
      <c r="AA52" s="120" t="str">
        <f ca="1">IFERROR(INDEX(Input_Events,data!J49,1),"")</f>
        <v/>
      </c>
      <c r="AB52" s="122" t="str">
        <f ca="1">IFERROR(data!K49,"")</f>
        <v/>
      </c>
      <c r="AC52" s="123"/>
      <c r="AD52" s="121" t="str">
        <f ca="1">IFERROR(INDEX(Input_Events,data!J99,2),"")</f>
        <v/>
      </c>
      <c r="AE52" s="124" t="str">
        <f ca="1">IFERROR(INDEX(Input_Events,data!J99,1),"")</f>
        <v/>
      </c>
      <c r="AF52" s="125" t="str">
        <f ca="1">IFERROR(data!K99,"")</f>
        <v/>
      </c>
      <c r="AG52" s="37"/>
      <c r="AH52" s="33"/>
    </row>
    <row r="53" spans="1:34" ht="15" customHeight="1" x14ac:dyDescent="0.35">
      <c r="A53" s="111">
        <f ca="1">data!U7</f>
        <v>41386</v>
      </c>
      <c r="B53" s="114" t="str">
        <f ca="1">data!W7</f>
        <v>Earth Day</v>
      </c>
      <c r="C53" s="115"/>
      <c r="D53" s="106"/>
      <c r="E53" s="107"/>
      <c r="F53" s="107"/>
      <c r="G53" s="107"/>
      <c r="H53" s="107"/>
      <c r="I53" s="109">
        <f ca="1">data!U17</f>
        <v>41578</v>
      </c>
      <c r="J53" s="114" t="str">
        <f ca="1">data!W17</f>
        <v>Halloween</v>
      </c>
      <c r="K53" s="117"/>
      <c r="L53" s="106"/>
      <c r="M53" s="107"/>
      <c r="N53" s="107"/>
      <c r="O53" s="107"/>
      <c r="P53" s="107"/>
      <c r="Q53" s="109" t="str">
        <f ca="1">data!U27</f>
        <v/>
      </c>
      <c r="R53" s="114" t="str">
        <f ca="1">data!W27</f>
        <v xml:space="preserve">  </v>
      </c>
      <c r="S53" s="119"/>
      <c r="T53" s="107"/>
      <c r="U53" s="107"/>
      <c r="V53" s="107"/>
      <c r="W53" s="107"/>
      <c r="X53" s="107"/>
      <c r="Y53" s="17"/>
      <c r="Z53" s="121" t="str">
        <f ca="1">IFERROR(INDEX(Input_Events,data!J50,2),"")</f>
        <v/>
      </c>
      <c r="AA53" s="120" t="str">
        <f ca="1">IFERROR(INDEX(Input_Events,data!J50,1),"")</f>
        <v/>
      </c>
      <c r="AB53" s="122" t="str">
        <f ca="1">IFERROR(data!K50,"")</f>
        <v/>
      </c>
      <c r="AC53" s="123"/>
      <c r="AD53" s="121" t="str">
        <f ca="1">IFERROR(INDEX(Input_Events,data!J100,2),"")</f>
        <v/>
      </c>
      <c r="AE53" s="124" t="str">
        <f ca="1">IFERROR(INDEX(Input_Events,data!J100,1),"")</f>
        <v/>
      </c>
      <c r="AF53" s="125" t="str">
        <f ca="1">IFERROR(data!K100,"")</f>
        <v/>
      </c>
      <c r="AG53" s="37"/>
      <c r="AH53" s="33"/>
    </row>
    <row r="54" spans="1:34" ht="15" customHeight="1" x14ac:dyDescent="0.35">
      <c r="A54" s="111">
        <f ca="1">data!U8</f>
        <v>41390</v>
      </c>
      <c r="B54" s="114" t="str">
        <f ca="1">data!W8</f>
        <v>National Arbor Day</v>
      </c>
      <c r="C54" s="115"/>
      <c r="D54" s="106"/>
      <c r="E54" s="107"/>
      <c r="F54" s="107"/>
      <c r="G54" s="107"/>
      <c r="H54" s="107"/>
      <c r="I54" s="109">
        <f ca="1">data!U18</f>
        <v>41589</v>
      </c>
      <c r="J54" s="114" t="str">
        <f ca="1">data!W18</f>
        <v>Veterans Day</v>
      </c>
      <c r="K54" s="117"/>
      <c r="L54" s="106"/>
      <c r="M54" s="107"/>
      <c r="N54" s="107"/>
      <c r="O54" s="107"/>
      <c r="P54" s="107"/>
      <c r="Q54" s="109" t="str">
        <f ca="1">data!U28</f>
        <v/>
      </c>
      <c r="R54" s="114" t="str">
        <f ca="1">data!W28</f>
        <v xml:space="preserve">  </v>
      </c>
      <c r="S54" s="119"/>
      <c r="T54" s="107"/>
      <c r="U54" s="107"/>
      <c r="V54" s="107"/>
      <c r="W54" s="107"/>
      <c r="X54" s="107"/>
      <c r="Y54" s="17"/>
      <c r="Z54" s="121" t="str">
        <f ca="1">IFERROR(INDEX(Input_Events,data!J51,2),"")</f>
        <v/>
      </c>
      <c r="AA54" s="120" t="str">
        <f ca="1">IFERROR(INDEX(Input_Events,data!J51,1),"")</f>
        <v/>
      </c>
      <c r="AB54" s="122" t="str">
        <f ca="1">IFERROR(data!K51,"")</f>
        <v/>
      </c>
      <c r="AC54" s="123"/>
      <c r="AD54" s="121" t="str">
        <f ca="1">IFERROR(INDEX(Input_Events,data!J101,2),"")</f>
        <v/>
      </c>
      <c r="AE54" s="124" t="str">
        <f ca="1">IFERROR(INDEX(Input_Events,data!J101,1),"")</f>
        <v/>
      </c>
      <c r="AF54" s="125" t="str">
        <f ca="1">IFERROR(data!K101,"")</f>
        <v/>
      </c>
      <c r="AG54" s="37"/>
      <c r="AH54" s="33"/>
    </row>
    <row r="55" spans="1:34" ht="15" customHeight="1" x14ac:dyDescent="0.35">
      <c r="A55" s="111">
        <f ca="1">data!U9</f>
        <v>41406</v>
      </c>
      <c r="B55" s="114" t="str">
        <f ca="1">data!W9</f>
        <v>Mother's Day</v>
      </c>
      <c r="C55" s="115"/>
      <c r="D55" s="106"/>
      <c r="E55" s="107"/>
      <c r="F55" s="107"/>
      <c r="G55" s="107"/>
      <c r="H55" s="107"/>
      <c r="I55" s="109">
        <f ca="1">data!U19</f>
        <v>41606</v>
      </c>
      <c r="J55" s="114" t="str">
        <f ca="1">data!W19</f>
        <v>Thanksgiving Day</v>
      </c>
      <c r="K55" s="117"/>
      <c r="L55" s="106"/>
      <c r="M55" s="107"/>
      <c r="N55" s="107"/>
      <c r="O55" s="107"/>
      <c r="P55" s="107"/>
      <c r="Q55" s="109" t="str">
        <f ca="1">data!U29</f>
        <v/>
      </c>
      <c r="R55" s="114" t="str">
        <f ca="1">data!W29</f>
        <v xml:space="preserve">  </v>
      </c>
      <c r="S55" s="119"/>
      <c r="T55" s="107"/>
      <c r="U55" s="107"/>
      <c r="V55" s="107"/>
      <c r="W55" s="107"/>
      <c r="X55" s="107"/>
      <c r="Y55" s="17"/>
      <c r="Z55" s="121" t="str">
        <f ca="1">IFERROR(INDEX(Input_Events,data!J52,2),"")</f>
        <v/>
      </c>
      <c r="AA55" s="120" t="str">
        <f ca="1">IFERROR(INDEX(Input_Events,data!J52,1),"")</f>
        <v/>
      </c>
      <c r="AB55" s="122" t="str">
        <f ca="1">IFERROR(data!K52,"")</f>
        <v/>
      </c>
      <c r="AC55" s="123"/>
      <c r="AD55" s="121" t="str">
        <f ca="1">IFERROR(INDEX(Input_Events,data!J102,2),"")</f>
        <v/>
      </c>
      <c r="AE55" s="124" t="str">
        <f ca="1">IFERROR(INDEX(Input_Events,data!J102,1),"")</f>
        <v/>
      </c>
      <c r="AF55" s="125" t="str">
        <f ca="1">IFERROR(data!K102,"")</f>
        <v/>
      </c>
      <c r="AG55" s="37"/>
      <c r="AH55" s="33"/>
    </row>
    <row r="56" spans="1:34" ht="15" customHeight="1" x14ac:dyDescent="0.35">
      <c r="A56" s="111">
        <f ca="1">data!U10</f>
        <v>41421</v>
      </c>
      <c r="B56" s="114" t="str">
        <f ca="1">data!W10</f>
        <v>Memorial Day</v>
      </c>
      <c r="C56" s="115"/>
      <c r="D56" s="107"/>
      <c r="E56" s="107"/>
      <c r="F56" s="107"/>
      <c r="G56" s="107"/>
      <c r="H56" s="107"/>
      <c r="I56" s="109">
        <f ca="1">data!U20</f>
        <v>41615</v>
      </c>
      <c r="J56" s="114" t="str">
        <f ca="1">data!W20</f>
        <v>Pearl Harbor Day</v>
      </c>
      <c r="K56" s="117"/>
      <c r="L56" s="106"/>
      <c r="M56" s="107"/>
      <c r="N56" s="107"/>
      <c r="O56" s="107"/>
      <c r="P56" s="107"/>
      <c r="Q56" s="109" t="str">
        <f ca="1">data!U30</f>
        <v/>
      </c>
      <c r="R56" s="114" t="str">
        <f ca="1">data!W30</f>
        <v xml:space="preserve">  </v>
      </c>
      <c r="S56" s="119"/>
      <c r="T56" s="107"/>
      <c r="U56" s="107"/>
      <c r="V56" s="107"/>
      <c r="W56" s="107"/>
      <c r="X56" s="107"/>
      <c r="Y56" s="17"/>
      <c r="Z56" s="30"/>
      <c r="AA56" s="29"/>
      <c r="AB56" s="29"/>
      <c r="AC56" s="18"/>
      <c r="AD56" s="30"/>
      <c r="AE56" s="31"/>
      <c r="AF56" s="31"/>
      <c r="AG56" s="37"/>
      <c r="AH56" s="5"/>
    </row>
    <row r="57" spans="1:34" ht="15" customHeight="1" x14ac:dyDescent="0.35">
      <c r="A57" s="111">
        <f ca="1">data!U11</f>
        <v>41439</v>
      </c>
      <c r="B57" s="114" t="str">
        <f ca="1">data!W11</f>
        <v>Flag Day</v>
      </c>
      <c r="C57" s="115"/>
      <c r="D57" s="106"/>
      <c r="E57" s="107"/>
      <c r="F57" s="107"/>
      <c r="G57" s="107"/>
      <c r="H57" s="107"/>
      <c r="I57" s="109">
        <f ca="1">data!U21</f>
        <v>41633</v>
      </c>
      <c r="J57" s="114" t="str">
        <f ca="1">data!W21</f>
        <v>Christmas Day</v>
      </c>
      <c r="K57" s="117"/>
      <c r="L57" s="106"/>
      <c r="M57" s="107"/>
      <c r="N57" s="107"/>
      <c r="O57" s="107"/>
      <c r="P57" s="107"/>
      <c r="Q57" s="109" t="str">
        <f ca="1">data!U31</f>
        <v/>
      </c>
      <c r="R57" s="114" t="str">
        <f ca="1">data!W31</f>
        <v xml:space="preserve">  </v>
      </c>
      <c r="S57" s="119"/>
      <c r="T57" s="107"/>
      <c r="U57" s="107"/>
      <c r="V57" s="107"/>
      <c r="W57" s="107"/>
      <c r="X57" s="107"/>
      <c r="Y57" s="17"/>
      <c r="Z57" s="30"/>
      <c r="AA57" s="29"/>
      <c r="AB57" s="29"/>
      <c r="AC57" s="18"/>
      <c r="AD57" s="30"/>
      <c r="AE57" s="31"/>
      <c r="AF57" s="31"/>
      <c r="AG57" s="37"/>
      <c r="AH57" s="5"/>
    </row>
    <row r="58" spans="1:34" ht="15" customHeight="1" x14ac:dyDescent="0.35">
      <c r="A58" s="111">
        <f ca="1">data!U12</f>
        <v>41441</v>
      </c>
      <c r="B58" s="114" t="str">
        <f ca="1">data!W12</f>
        <v>Father's Day</v>
      </c>
      <c r="C58" s="115"/>
      <c r="D58" s="106"/>
      <c r="E58" s="107"/>
      <c r="F58" s="107"/>
      <c r="G58" s="107"/>
      <c r="H58" s="107"/>
      <c r="I58" s="109" t="str">
        <f ca="1">data!U22</f>
        <v/>
      </c>
      <c r="J58" s="114" t="str">
        <f ca="1">data!W22</f>
        <v xml:space="preserve">  </v>
      </c>
      <c r="K58" s="117"/>
      <c r="L58" s="106"/>
      <c r="M58" s="107"/>
      <c r="N58" s="107"/>
      <c r="O58" s="107"/>
      <c r="P58" s="107"/>
      <c r="Q58" s="109" t="str">
        <f ca="1">data!U32</f>
        <v/>
      </c>
      <c r="R58" s="114" t="str">
        <f ca="1">data!W32</f>
        <v xml:space="preserve">  </v>
      </c>
      <c r="S58" s="119"/>
      <c r="T58" s="107"/>
      <c r="U58" s="107"/>
      <c r="V58" s="107"/>
      <c r="W58" s="107"/>
      <c r="X58" s="107"/>
      <c r="Y58" s="17"/>
      <c r="Z58" s="30"/>
      <c r="AA58" s="29"/>
      <c r="AB58" s="29"/>
      <c r="AC58" s="18"/>
      <c r="AD58" s="30"/>
      <c r="AE58" s="31"/>
      <c r="AF58" s="31"/>
      <c r="AG58" s="37"/>
      <c r="AH58" s="5"/>
    </row>
    <row r="59" spans="1:34" ht="15" customHeight="1" thickBot="1" x14ac:dyDescent="0.4">
      <c r="A59" s="147"/>
      <c r="B59" s="148"/>
      <c r="C59" s="149"/>
      <c r="D59" s="136"/>
      <c r="E59" s="150"/>
      <c r="F59" s="150"/>
      <c r="G59" s="150"/>
      <c r="H59" s="150"/>
      <c r="I59" s="151"/>
      <c r="J59" s="148"/>
      <c r="K59" s="152"/>
      <c r="L59" s="136"/>
      <c r="M59" s="150"/>
      <c r="N59" s="150"/>
      <c r="O59" s="150"/>
      <c r="P59" s="150"/>
      <c r="Q59" s="151"/>
      <c r="R59" s="148"/>
      <c r="S59" s="153"/>
      <c r="T59" s="150"/>
      <c r="U59" s="150"/>
      <c r="V59" s="150"/>
      <c r="W59" s="150"/>
      <c r="X59" s="150"/>
      <c r="Y59" s="22"/>
      <c r="Z59" s="154"/>
      <c r="AA59" s="155"/>
      <c r="AB59" s="155"/>
      <c r="AC59" s="156"/>
      <c r="AD59" s="154"/>
      <c r="AE59" s="157"/>
      <c r="AF59" s="157"/>
      <c r="AG59" s="158"/>
      <c r="AH59" s="5"/>
    </row>
    <row r="60" spans="1:34" ht="12" customHeight="1" x14ac:dyDescent="0.35">
      <c r="A60" s="144"/>
      <c r="B60" s="145"/>
      <c r="C60" s="33"/>
      <c r="D60" s="17"/>
      <c r="E60" s="19"/>
      <c r="F60" s="19"/>
      <c r="G60" s="19"/>
      <c r="H60" s="19"/>
      <c r="I60" s="144"/>
      <c r="J60" s="145"/>
      <c r="K60" s="19"/>
      <c r="L60" s="33"/>
      <c r="M60" s="19"/>
      <c r="N60" s="19"/>
      <c r="O60" s="19"/>
      <c r="P60" s="19"/>
      <c r="Q60" s="146"/>
      <c r="R60" s="145"/>
      <c r="S60" s="33"/>
      <c r="T60" s="19"/>
      <c r="U60" s="19"/>
      <c r="V60" s="19"/>
      <c r="W60" s="19"/>
      <c r="X60" s="19"/>
      <c r="Y60" s="17"/>
      <c r="Z60" s="17"/>
      <c r="AA60" s="17"/>
      <c r="AB60" s="17"/>
      <c r="AC60" s="17"/>
      <c r="AD60" s="17"/>
      <c r="AE60" s="17"/>
      <c r="AF60" s="17"/>
      <c r="AG60" s="17"/>
      <c r="AH60" s="33"/>
    </row>
    <row r="61" spans="1:34" ht="50.1" hidden="1" customHeight="1" thickBot="1" x14ac:dyDescent="0.4">
      <c r="A61" s="20"/>
      <c r="B61" s="32"/>
      <c r="C61" s="22"/>
      <c r="D61" s="22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</row>
    <row r="62" spans="1:34" ht="50.1" hidden="1" customHeight="1" x14ac:dyDescent="0.25"/>
  </sheetData>
  <mergeCells count="20">
    <mergeCell ref="AB2:AE2"/>
    <mergeCell ref="Z3:AF4"/>
    <mergeCell ref="B37:H37"/>
    <mergeCell ref="J37:P37"/>
    <mergeCell ref="R37:X37"/>
    <mergeCell ref="B19:H19"/>
    <mergeCell ref="J19:P19"/>
    <mergeCell ref="R19:X19"/>
    <mergeCell ref="B28:H28"/>
    <mergeCell ref="J28:P28"/>
    <mergeCell ref="R28:X28"/>
    <mergeCell ref="B3:E3"/>
    <mergeCell ref="U3:X3"/>
    <mergeCell ref="B4:X8"/>
    <mergeCell ref="B10:H10"/>
    <mergeCell ref="J10:P10"/>
    <mergeCell ref="R10:X10"/>
    <mergeCell ref="C46:F46"/>
    <mergeCell ref="K46:N46"/>
    <mergeCell ref="S46:V46"/>
  </mergeCells>
  <conditionalFormatting sqref="B12:H17 J12:P17 R12:X17 B21:H26 J21:P26 R21:X26 B30:H35 J30:P35 R30:X35 B39:H44 J39:P44 R39:X44">
    <cfRule type="containsBlanks" dxfId="3" priority="1">
      <formula>LEN(TRIM(B12))=0</formula>
    </cfRule>
    <cfRule type="expression" dxfId="2" priority="2">
      <formula>MATCH(B12,INDEX(NationalHolidays,,1),0)&gt;0</formula>
    </cfRule>
    <cfRule type="expression" dxfId="1" priority="3">
      <formula>MATCH(DATE(2012,MONTH(B12),DAY(B12)),INDEX(Input_Events,,2),0)&gt;0</formula>
    </cfRule>
    <cfRule type="expression" dxfId="0" priority="4">
      <formula>WEEKDAY(B12,16)&lt;3</formula>
    </cfRule>
  </conditionalFormatting>
  <hyperlinks>
    <hyperlink ref="AB2:AE2" location="Inputs!A1" display="GO BACK AND CHANGE INPUTS"/>
  </hyperlinks>
  <printOptions horizontalCentered="1" verticalCentered="1"/>
  <pageMargins left="0.25" right="0.25" top="0.75" bottom="0.75" header="0.3" footer="0.3"/>
  <pageSetup scale="59" orientation="landscape" horizontalDpi="4294967293" verticalDpi="0" r:id="rId1"/>
  <headerFooter>
    <oddFooter>&amp;LCustomized Calendar from indzara&amp;Cwww.indzara.blogspot.com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X369"/>
  <sheetViews>
    <sheetView zoomScale="80" zoomScaleNormal="80" workbookViewId="0">
      <selection activeCell="K6" sqref="K6"/>
    </sheetView>
  </sheetViews>
  <sheetFormatPr defaultRowHeight="15" x14ac:dyDescent="0.25"/>
  <cols>
    <col min="2" max="2" width="10.85546875" bestFit="1" customWidth="1"/>
    <col min="3" max="3" width="22" bestFit="1" customWidth="1"/>
    <col min="4" max="4" width="16.5703125" customWidth="1"/>
    <col min="6" max="6" width="23.140625" style="7" bestFit="1" customWidth="1"/>
    <col min="7" max="7" width="16.5703125" bestFit="1" customWidth="1"/>
    <col min="8" max="8" width="12.28515625" customWidth="1"/>
    <col min="9" max="9" width="19.140625" customWidth="1"/>
    <col min="10" max="10" width="12.28515625" bestFit="1" customWidth="1"/>
    <col min="11" max="11" width="10.85546875" bestFit="1" customWidth="1"/>
    <col min="12" max="12" width="12.85546875" customWidth="1"/>
    <col min="13" max="13" width="9" customWidth="1"/>
    <col min="14" max="14" width="24.85546875" bestFit="1" customWidth="1"/>
    <col min="15" max="17" width="8.140625" customWidth="1"/>
    <col min="18" max="18" width="16.42578125" customWidth="1"/>
    <col min="19" max="19" width="15.7109375" customWidth="1"/>
    <col min="20" max="20" width="9.7109375" bestFit="1" customWidth="1"/>
    <col min="21" max="21" width="16.85546875" customWidth="1"/>
    <col min="22" max="22" width="12.85546875" customWidth="1"/>
    <col min="23" max="23" width="24.85546875" bestFit="1" customWidth="1"/>
    <col min="24" max="24" width="9.7109375" bestFit="1" customWidth="1"/>
  </cols>
  <sheetData>
    <row r="1" spans="2:24" x14ac:dyDescent="0.25">
      <c r="B1" s="25" t="s">
        <v>48</v>
      </c>
      <c r="F1" s="26" t="s">
        <v>49</v>
      </c>
      <c r="N1" t="s">
        <v>47</v>
      </c>
      <c r="O1" s="25" t="s">
        <v>18</v>
      </c>
    </row>
    <row r="2" spans="2:24" x14ac:dyDescent="0.25">
      <c r="B2" s="2" t="s">
        <v>5</v>
      </c>
      <c r="C2" s="2" t="s">
        <v>57</v>
      </c>
      <c r="D2" s="2" t="s">
        <v>58</v>
      </c>
      <c r="F2" s="8" t="s">
        <v>9</v>
      </c>
      <c r="G2" s="2" t="s">
        <v>60</v>
      </c>
      <c r="H2" s="2" t="s">
        <v>59</v>
      </c>
      <c r="I2" s="2" t="s">
        <v>61</v>
      </c>
      <c r="J2" s="2" t="s">
        <v>55</v>
      </c>
      <c r="K2" s="2" t="s">
        <v>62</v>
      </c>
      <c r="O2" t="s">
        <v>7</v>
      </c>
      <c r="P2" t="s">
        <v>19</v>
      </c>
      <c r="Q2" t="s">
        <v>8</v>
      </c>
      <c r="R2" t="s">
        <v>30</v>
      </c>
      <c r="S2" t="s">
        <v>0</v>
      </c>
      <c r="U2" s="28" t="s">
        <v>45</v>
      </c>
      <c r="V2" s="28" t="s">
        <v>46</v>
      </c>
      <c r="W2" s="24" t="s">
        <v>6</v>
      </c>
    </row>
    <row r="3" spans="2:24" x14ac:dyDescent="0.25">
      <c r="B3" s="1">
        <f>DATE(InputYear,MATCH(InputMonth,INDEX(MonthsArray,,2),0),1)</f>
        <v>41275</v>
      </c>
      <c r="C3" s="1" t="str">
        <f>IFERROR(CONCATENATE(MONTH(B3)," ",(WEEKNUM(B3,DateCalc_WeekStartDay_ReturnType)-WEEKNUM(DATE(YEAR(B3),MONTH(B3),1),DateCalc_WeekStartDay_ReturnType)+1)," ",WEEKDAY(B3,DateCalc_WeekStartDay_ReturnType)),"")</f>
        <v>1 1 3</v>
      </c>
      <c r="D3" s="24">
        <f>IFERROR(MONTH(B3),"")</f>
        <v>1</v>
      </c>
      <c r="F3" s="9" t="str">
        <f>IF(ISTEXT(Inputs!A15),Inputs!A15,"")</f>
        <v>Mother's Birthday</v>
      </c>
      <c r="G3" s="6">
        <f>IF(ISBLANK(Inputs!B15),"",IFERROR(DATE(2012,MONTH(Inputs!B15),DAY(Inputs!B15)),""))</f>
        <v>40910</v>
      </c>
      <c r="H3" s="6">
        <f>IF(ISBLANK(Inputs!B15),"",IFERROR(Inputs!B15,""))</f>
        <v>18265</v>
      </c>
      <c r="I3" s="10">
        <f t="shared" ref="I3:I66" si="0">IFERROR(SMALL(INDEX(Input_Events,,2),ROW(I3)-ROW($I$2)),"")</f>
        <v>40910</v>
      </c>
      <c r="J3" s="11">
        <f ca="1">IFERROR(IF(COUNTIF($I$3:I3,I3)=1,MATCH(I3,INDEX(Input_Events,,2),0),MATCH(I3,INDEX(INDIRECT(ADDRESS(ROW(Input_Events)+J2,6,1,1)):'data'!$G$102,,2),0)+J2),"")</f>
        <v>1</v>
      </c>
      <c r="K3" s="11" t="str">
        <f t="shared" ref="K3:K66" ca="1" si="1">IF(INDEX(Input_Events,J3,1)="","",IFERROR(IF(YEAR(INDEX(Dates,MATCH(MONTH(INDEX(Input_Events,J3,3)),$D$3:$D$368,0),1))=YEAR(INDEX(Input_Events,J3,3))," ",IF(YEAR(INDEX(Dates,MATCH(MONTH(INDEX(Input_Events,J3,3)),$D$3:$D$368,0),1))&gt;YEAR(INDEX(Input_Events,J3,3)),CONCATENATE(YEAR(INDEX(Dates,MATCH(MONTH(INDEX(Input_Events,J3,3)),$D$3:$D$368,0),1))-YEAR(INDEX(Input_Events,J3,3))," Year(s)"),"Not Yet")),""))</f>
        <v>63 Year(s)</v>
      </c>
      <c r="M3" s="186" t="s">
        <v>66</v>
      </c>
      <c r="N3" s="24" t="s">
        <v>22</v>
      </c>
      <c r="O3" s="24">
        <v>1</v>
      </c>
      <c r="P3" s="24">
        <v>3</v>
      </c>
      <c r="Q3" s="24" t="s">
        <v>20</v>
      </c>
      <c r="R3" s="24" t="str">
        <f t="shared" ref="R3:R22" si="2">IFERROR(IF(ISNA(MATCH(CONCATENATE(O3," ",1," ",MATCH(Q3,WeekDayHeader,0)),$C$3:$C$368,0)),CONCATENATE(O3," ",P3+1," ",MATCH(Q3,WeekDayHeader,0)),CONCATENATE(O3," ",P3," ",MATCH(Q3,WeekDayHeader,0))),"")</f>
        <v>1 4 2</v>
      </c>
      <c r="S3" s="1">
        <f>IFERROR(INDEX($B$3:$B$368,MATCH(R3,$C$3:$C$368,0),1),"")</f>
        <v>41295</v>
      </c>
      <c r="U3" s="1">
        <f ca="1">IFERROR(SMALL($S$3:$S$47,ROW(U3)-ROW($U$2)),"")</f>
        <v>41275</v>
      </c>
      <c r="V3" s="27">
        <f ca="1">IFERROR(IF(COUNTIF($U$3:U3,U3)=1,MATCH(U3,$S$3:$S$47,0),MATCH(U3,INDEX(INDIRECT(ADDRESS(ROW($S$3:$S$47)+V2,COLUMN(S2),1,1)):$S$47,,1),0)+V2),"")</f>
        <v>35</v>
      </c>
      <c r="W3" s="2" t="str">
        <f ca="1">IF(ISBLANK(INDEX($N$3:$N$47,V3,1)),"  ",INDEX($N$3:$N$47,V3,1))</f>
        <v>New Years Day</v>
      </c>
      <c r="X3" s="7"/>
    </row>
    <row r="4" spans="2:24" x14ac:dyDescent="0.25">
      <c r="B4" s="1">
        <f>IF((B3+1)&gt;EOMONTH($B$3,11),"",(B3+1))</f>
        <v>41276</v>
      </c>
      <c r="C4" s="1" t="str">
        <f>IFERROR(CONCATENATE(MONTH(B4)," ",(WEEKNUM(B4,DateCalc_WeekStartDay_ReturnType)-WEEKNUM(DATE(YEAR(B4),MONTH(B4),1),DateCalc_WeekStartDay_ReturnType)+1)," ",WEEKDAY(B4,DateCalc_WeekStartDay_ReturnType)),"")</f>
        <v>1 1 4</v>
      </c>
      <c r="D4" s="24">
        <f t="shared" ref="D4:D67" si="3">IFERROR(MONTH(B4),"")</f>
        <v>1</v>
      </c>
      <c r="F4" s="9" t="str">
        <f>IF(ISTEXT(Inputs!A16),Inputs!A16,"")</f>
        <v>Father's Birthday</v>
      </c>
      <c r="G4" s="6">
        <f>IF(ISBLANK(Inputs!B16),"",IFERROR(DATE(2012,MONTH(Inputs!B16),DAY(Inputs!B16)),""))</f>
        <v>40942</v>
      </c>
      <c r="H4" s="6">
        <f>IF(ISBLANK(Inputs!B16),"",IFERROR(Inputs!B16,""))</f>
        <v>16471</v>
      </c>
      <c r="I4" s="10">
        <f t="shared" si="0"/>
        <v>40942</v>
      </c>
      <c r="J4" s="11">
        <f ca="1">IFERROR(IF(COUNTIF($I$3:I4,I4)=1,MATCH(I4,INDEX(Input_Events,,2),0),MATCH(I4,INDEX(INDIRECT(ADDRESS(ROW(Input_Events)+J3,6,1,1)):'data'!$G$102,,2),0)+J3),"")</f>
        <v>2</v>
      </c>
      <c r="K4" s="11" t="str">
        <f t="shared" ca="1" si="1"/>
        <v>68 Year(s)</v>
      </c>
      <c r="M4" s="186"/>
      <c r="N4" s="23" t="s">
        <v>23</v>
      </c>
      <c r="O4" s="24">
        <v>2</v>
      </c>
      <c r="P4" s="24">
        <v>3</v>
      </c>
      <c r="Q4" s="24" t="s">
        <v>20</v>
      </c>
      <c r="R4" s="24" t="str">
        <f t="shared" si="2"/>
        <v>2 4 2</v>
      </c>
      <c r="S4" s="1">
        <f t="shared" ref="S4:S22" si="4">IFERROR(INDEX($B$3:$B$368,MATCH(R4,$C$3:$C$368,0),1),"")</f>
        <v>41323</v>
      </c>
      <c r="U4" s="1">
        <f t="shared" ref="U4:U47" ca="1" si="5">IFERROR(SMALL($S$3:$S$47,ROW(U4)-ROW($U$2)),"")</f>
        <v>41295</v>
      </c>
      <c r="V4" s="27">
        <f ca="1">IFERROR(IF(COUNTIF($U$3:U4,U4)=1,MATCH(U4,$S$3:$S$47,0),MATCH(U4,INDEX(INDIRECT(ADDRESS(ROW($S$3:$S$47)+V3,COLUMN(S3),1,1)):$S$47,,1),0)+V3),"")</f>
        <v>1</v>
      </c>
      <c r="W4" s="2" t="str">
        <f t="shared" ref="W4:W47" ca="1" si="6">IF(ISBLANK(INDEX($N$3:$N$47,V4,1)),"  ",INDEX($N$3:$N$47,V4,1))</f>
        <v xml:space="preserve">Martin Luther King, Jr. Day </v>
      </c>
    </row>
    <row r="5" spans="2:24" x14ac:dyDescent="0.25">
      <c r="B5" s="1">
        <f t="shared" ref="B5:B68" si="7">IF((B4+1)&gt;EOMONTH($B$3,11),"",(B4+1))</f>
        <v>41277</v>
      </c>
      <c r="C5" s="1" t="str">
        <f>IFERROR(CONCATENATE(MONTH(B5)," ",(WEEKNUM(B5,DateCalc_WeekStartDay_ReturnType)-WEEKNUM(DATE(YEAR(B5),MONTH(B5),1),DateCalc_WeekStartDay_ReturnType)+1)," ",WEEKDAY(B5,DateCalc_WeekStartDay_ReturnType)),"")</f>
        <v>1 1 5</v>
      </c>
      <c r="D5" s="24">
        <f t="shared" si="3"/>
        <v>1</v>
      </c>
      <c r="F5" s="9" t="str">
        <f>IF(ISTEXT(Inputs!A17),Inputs!A17,"")</f>
        <v>My Birthday</v>
      </c>
      <c r="G5" s="6">
        <f>IF(ISBLANK(Inputs!B17),"",IFERROR(DATE(2012,MONTH(Inputs!B17),DAY(Inputs!B17)),""))</f>
        <v>40972</v>
      </c>
      <c r="H5" s="6">
        <f>IF(ISBLANK(Inputs!B17),"",IFERROR(Inputs!B17,""))</f>
        <v>29284</v>
      </c>
      <c r="I5" s="10">
        <f t="shared" si="0"/>
        <v>40972</v>
      </c>
      <c r="J5" s="11">
        <f ca="1">IFERROR(IF(COUNTIF($I$3:I5,I5)=1,MATCH(I5,INDEX(Input_Events,,2),0),MATCH(I5,INDEX(INDIRECT(ADDRESS(ROW(Input_Events)+J4,6,1,1)):'data'!$G$102,,2),0)+J4),"")</f>
        <v>3</v>
      </c>
      <c r="K5" s="11" t="str">
        <f t="shared" ca="1" si="1"/>
        <v>33 Year(s)</v>
      </c>
      <c r="M5" s="186"/>
      <c r="N5" s="24" t="s">
        <v>24</v>
      </c>
      <c r="O5" s="24">
        <v>5</v>
      </c>
      <c r="P5" s="24">
        <v>2</v>
      </c>
      <c r="Q5" s="24" t="s">
        <v>21</v>
      </c>
      <c r="R5" s="24" t="str">
        <f t="shared" si="2"/>
        <v>5 3 1</v>
      </c>
      <c r="S5" s="1">
        <f t="shared" si="4"/>
        <v>41406</v>
      </c>
      <c r="U5" s="1">
        <f t="shared" ca="1" si="5"/>
        <v>41319</v>
      </c>
      <c r="V5" s="27">
        <f ca="1">IFERROR(IF(COUNTIF($U$3:U5,U5)=1,MATCH(U5,$S$3:$S$47,0),MATCH(U5,INDEX(INDIRECT(ADDRESS(ROW($S$3:$S$47)+V4,COLUMN(S4),1,1)):$S$47,,1),0)+V4),"")</f>
        <v>26</v>
      </c>
      <c r="W5" s="2" t="str">
        <f t="shared" ca="1" si="6"/>
        <v>Valentine's Day</v>
      </c>
    </row>
    <row r="6" spans="2:24" x14ac:dyDescent="0.25">
      <c r="B6" s="1">
        <f t="shared" si="7"/>
        <v>41278</v>
      </c>
      <c r="C6" s="1" t="str">
        <f>IFERROR(CONCATENATE(MONTH(B6)," ",(WEEKNUM(B6,DateCalc_WeekStartDay_ReturnType)-WEEKNUM(DATE(YEAR(B6),MONTH(B6),1),DateCalc_WeekStartDay_ReturnType)+1)," ",WEEKDAY(B6,DateCalc_WeekStartDay_ReturnType)),"")</f>
        <v>1 1 6</v>
      </c>
      <c r="D6" s="24">
        <f t="shared" si="3"/>
        <v>1</v>
      </c>
      <c r="F6" s="9" t="str">
        <f>IF(ISTEXT(Inputs!A18),Inputs!A18,"")</f>
        <v>My Wedding Anniversary</v>
      </c>
      <c r="G6" s="6">
        <f>IF(ISBLANK(Inputs!B18),"",IFERROR(DATE(2012,MONTH(Inputs!B18),DAY(Inputs!B18)),""))</f>
        <v>41004</v>
      </c>
      <c r="H6" s="6">
        <f>IF(ISBLANK(Inputs!B18),"",IFERROR(Inputs!B18,""))</f>
        <v>38447</v>
      </c>
      <c r="I6" s="10">
        <f t="shared" si="0"/>
        <v>41004</v>
      </c>
      <c r="J6" s="11">
        <f ca="1">IFERROR(IF(COUNTIF($I$3:I6,I6)=1,MATCH(I6,INDEX(Input_Events,,2),0),MATCH(I6,INDEX(INDIRECT(ADDRESS(ROW(Input_Events)+J5,6,1,1)):'data'!$G$102,,2),0)+J5),"")</f>
        <v>4</v>
      </c>
      <c r="K6" s="11" t="str">
        <f t="shared" ca="1" si="1"/>
        <v>8 Year(s)</v>
      </c>
      <c r="M6" s="186"/>
      <c r="N6" s="24" t="s">
        <v>25</v>
      </c>
      <c r="O6" s="24">
        <v>6</v>
      </c>
      <c r="P6" s="24">
        <v>3</v>
      </c>
      <c r="Q6" s="24" t="s">
        <v>21</v>
      </c>
      <c r="R6" s="24" t="str">
        <f t="shared" si="2"/>
        <v>6 4 1</v>
      </c>
      <c r="S6" s="1">
        <f t="shared" si="4"/>
        <v>41441</v>
      </c>
      <c r="U6" s="1">
        <f t="shared" ca="1" si="5"/>
        <v>41323</v>
      </c>
      <c r="V6" s="27">
        <f ca="1">IFERROR(IF(COUNTIF($U$3:U6,U6)=1,MATCH(U6,$S$3:$S$47,0),MATCH(U6,INDEX(INDIRECT(ADDRESS(ROW($S$3:$S$47)+V5,COLUMN(S5),1,1)):$S$47,,1),0)+V5),"")</f>
        <v>2</v>
      </c>
      <c r="W6" s="2" t="str">
        <f t="shared" ca="1" si="6"/>
        <v>Presidents' Day</v>
      </c>
    </row>
    <row r="7" spans="2:24" x14ac:dyDescent="0.25">
      <c r="B7" s="1">
        <f t="shared" si="7"/>
        <v>41279</v>
      </c>
      <c r="C7" s="1" t="str">
        <f>IFERROR(CONCATENATE(MONTH(B7)," ",(WEEKNUM(B7,DateCalc_WeekStartDay_ReturnType)-WEEKNUM(DATE(YEAR(B7),MONTH(B7),1),DateCalc_WeekStartDay_ReturnType)+1)," ",WEEKDAY(B7,DateCalc_WeekStartDay_ReturnType)),"")</f>
        <v>1 1 7</v>
      </c>
      <c r="D7" s="24">
        <f t="shared" si="3"/>
        <v>1</v>
      </c>
      <c r="F7" s="9" t="str">
        <f>IF(ISTEXT(Inputs!A19),Inputs!A19,"")</f>
        <v>Son's Birthday</v>
      </c>
      <c r="G7" s="6">
        <f>IF(ISBLANK(Inputs!B19),"",IFERROR(DATE(2012,MONTH(Inputs!B19),DAY(Inputs!B19)),""))</f>
        <v>41067</v>
      </c>
      <c r="H7" s="6">
        <f>IF(ISBLANK(Inputs!B19),"",IFERROR(Inputs!B19,""))</f>
        <v>40336</v>
      </c>
      <c r="I7" s="10">
        <f t="shared" si="0"/>
        <v>41067</v>
      </c>
      <c r="J7" s="11">
        <f ca="1">IFERROR(IF(COUNTIF($I$3:I7,I7)=1,MATCH(I7,INDEX(Input_Events,,2),0),MATCH(I7,INDEX(INDIRECT(ADDRESS(ROW(Input_Events)+J6,6,1,1)):'data'!$G$102,,2),0)+J6),"")</f>
        <v>5</v>
      </c>
      <c r="K7" s="11" t="str">
        <f t="shared" ca="1" si="1"/>
        <v>3 Year(s)</v>
      </c>
      <c r="M7" s="186"/>
      <c r="N7" s="24" t="s">
        <v>26</v>
      </c>
      <c r="O7" s="24">
        <v>9</v>
      </c>
      <c r="P7" s="24">
        <v>1</v>
      </c>
      <c r="Q7" s="24" t="s">
        <v>20</v>
      </c>
      <c r="R7" s="24" t="str">
        <f t="shared" si="2"/>
        <v>9 1 2</v>
      </c>
      <c r="S7" s="1">
        <f t="shared" si="4"/>
        <v>41519</v>
      </c>
      <c r="U7" s="1">
        <f t="shared" ca="1" si="5"/>
        <v>41386</v>
      </c>
      <c r="V7" s="27">
        <f ca="1">IFERROR(IF(COUNTIF($U$3:U7,U7)=1,MATCH(U7,$S$3:$S$47,0),MATCH(U7,INDEX(INDIRECT(ADDRESS(ROW($S$3:$S$47)+V6,COLUMN(S6),1,1)):$S$47,,1),0)+V6),"")</f>
        <v>27</v>
      </c>
      <c r="W7" s="2" t="str">
        <f t="shared" ca="1" si="6"/>
        <v>Earth Day</v>
      </c>
    </row>
    <row r="8" spans="2:24" x14ac:dyDescent="0.25">
      <c r="B8" s="1">
        <f t="shared" si="7"/>
        <v>41280</v>
      </c>
      <c r="C8" s="1" t="str">
        <f>IFERROR(CONCATENATE(MONTH(B8)," ",(WEEKNUM(B8,DateCalc_WeekStartDay_ReturnType)-WEEKNUM(DATE(YEAR(B8),MONTH(B8),1),DateCalc_WeekStartDay_ReturnType)+1)," ",WEEKDAY(B8,DateCalc_WeekStartDay_ReturnType)),"")</f>
        <v>1 2 1</v>
      </c>
      <c r="D8" s="24">
        <f t="shared" si="3"/>
        <v>1</v>
      </c>
      <c r="F8" s="9" t="str">
        <f>IF(ISTEXT(Inputs!A20),Inputs!A20,"")</f>
        <v>Uncle's Birthday</v>
      </c>
      <c r="G8" s="6">
        <f>IF(ISBLANK(Inputs!B20),"",IFERROR(DATE(2012,MONTH(Inputs!B20),DAY(Inputs!B20)),""))</f>
        <v>41130</v>
      </c>
      <c r="H8" s="6">
        <f>IF(ISBLANK(Inputs!B20),"",IFERROR(Inputs!B20,""))</f>
        <v>20310</v>
      </c>
      <c r="I8" s="10">
        <f t="shared" si="0"/>
        <v>41130</v>
      </c>
      <c r="J8" s="11">
        <f ca="1">IFERROR(IF(COUNTIF($I$3:I8,I8)=1,MATCH(I8,INDEX(Input_Events,,2),0),MATCH(I8,INDEX(INDIRECT(ADDRESS(ROW(Input_Events)+J7,6,1,1)):'data'!$G$102,,2),0)+J7),"")</f>
        <v>6</v>
      </c>
      <c r="K8" s="11" t="str">
        <f t="shared" ca="1" si="1"/>
        <v>58 Year(s)</v>
      </c>
      <c r="M8" s="186"/>
      <c r="N8" s="24" t="s">
        <v>27</v>
      </c>
      <c r="O8" s="24">
        <v>10</v>
      </c>
      <c r="P8" s="24">
        <v>2</v>
      </c>
      <c r="Q8" s="24" t="s">
        <v>20</v>
      </c>
      <c r="R8" s="24" t="str">
        <f t="shared" si="2"/>
        <v>10 3 2</v>
      </c>
      <c r="S8" s="1">
        <f t="shared" si="4"/>
        <v>41561</v>
      </c>
      <c r="U8" s="1">
        <f t="shared" ca="1" si="5"/>
        <v>41390</v>
      </c>
      <c r="V8" s="27">
        <f ca="1">IFERROR(IF(COUNTIF($U$3:U8,U8)=1,MATCH(U8,$S$3:$S$47,0),MATCH(U8,INDEX(INDIRECT(ADDRESS(ROW($S$3:$S$47)+V7,COLUMN(S7),1,1)):$S$47,,1),0)+V7),"")</f>
        <v>21</v>
      </c>
      <c r="W8" s="2" t="str">
        <f t="shared" ca="1" si="6"/>
        <v>National Arbor Day</v>
      </c>
    </row>
    <row r="9" spans="2:24" x14ac:dyDescent="0.25">
      <c r="B9" s="1">
        <f t="shared" si="7"/>
        <v>41281</v>
      </c>
      <c r="C9" s="1" t="str">
        <f>IFERROR(CONCATENATE(MONTH(B9)," ",(WEEKNUM(B9,DateCalc_WeekStartDay_ReturnType)-WEEKNUM(DATE(YEAR(B9),MONTH(B9),1),DateCalc_WeekStartDay_ReturnType)+1)," ",WEEKDAY(B9,DateCalc_WeekStartDay_ReturnType)),"")</f>
        <v>1 2 2</v>
      </c>
      <c r="D9" s="24">
        <f t="shared" si="3"/>
        <v>1</v>
      </c>
      <c r="F9" s="9" t="str">
        <f>IF(ISTEXT(Inputs!A21),Inputs!A21,"")</f>
        <v>Aunt's Birthday</v>
      </c>
      <c r="G9" s="6">
        <f>IF(ISBLANK(Inputs!B21),"",IFERROR(DATE(2012,MONTH(Inputs!B21),DAY(Inputs!B21)),""))</f>
        <v>41162</v>
      </c>
      <c r="H9" s="6">
        <f>IF(ISBLANK(Inputs!B21),"",IFERROR(Inputs!B21,""))</f>
        <v>21438</v>
      </c>
      <c r="I9" s="10">
        <f t="shared" si="0"/>
        <v>41162</v>
      </c>
      <c r="J9" s="11">
        <f ca="1">IFERROR(IF(COUNTIF($I$3:I9,I9)=1,MATCH(I9,INDEX(Input_Events,,2),0),MATCH(I9,INDEX(INDIRECT(ADDRESS(ROW(Input_Events)+J8,6,1,1)):'data'!$G$102,,2),0)+J8),"")</f>
        <v>7</v>
      </c>
      <c r="K9" s="11" t="str">
        <f t="shared" ca="1" si="1"/>
        <v>55 Year(s)</v>
      </c>
      <c r="M9" s="186"/>
      <c r="N9" s="24" t="s">
        <v>29</v>
      </c>
      <c r="O9" s="24">
        <v>11</v>
      </c>
      <c r="P9" s="24">
        <v>4</v>
      </c>
      <c r="Q9" s="24" t="s">
        <v>28</v>
      </c>
      <c r="R9" s="24" t="str">
        <f t="shared" si="2"/>
        <v>11 5 5</v>
      </c>
      <c r="S9" s="1">
        <f t="shared" si="4"/>
        <v>41606</v>
      </c>
      <c r="U9" s="1">
        <f t="shared" ca="1" si="5"/>
        <v>41406</v>
      </c>
      <c r="V9" s="27">
        <f ca="1">IFERROR(IF(COUNTIF($U$3:U9,U9)=1,MATCH(U9,$S$3:$S$47,0),MATCH(U9,INDEX(INDIRECT(ADDRESS(ROW($S$3:$S$47)+V8,COLUMN(S8),1,1)):$S$47,,1),0)+V8),"")</f>
        <v>3</v>
      </c>
      <c r="W9" s="2" t="str">
        <f t="shared" ca="1" si="6"/>
        <v>Mother's Day</v>
      </c>
    </row>
    <row r="10" spans="2:24" x14ac:dyDescent="0.25">
      <c r="B10" s="1">
        <f t="shared" si="7"/>
        <v>41282</v>
      </c>
      <c r="C10" s="1" t="str">
        <f>IFERROR(CONCATENATE(MONTH(B10)," ",(WEEKNUM(B10,DateCalc_WeekStartDay_ReturnType)-WEEKNUM(DATE(YEAR(B10),MONTH(B10),1),DateCalc_WeekStartDay_ReturnType)+1)," ",WEEKDAY(B10,DateCalc_WeekStartDay_ReturnType)),"")</f>
        <v>1 2 3</v>
      </c>
      <c r="D10" s="24">
        <f t="shared" si="3"/>
        <v>1</v>
      </c>
      <c r="F10" s="9" t="str">
        <f>IF(ISTEXT(Inputs!A22),Inputs!A22,"")</f>
        <v>Brother's Birthday</v>
      </c>
      <c r="G10" s="6">
        <f>IF(ISBLANK(Inputs!B22),"",IFERROR(DATE(2012,MONTH(Inputs!B22),DAY(Inputs!B22)),""))</f>
        <v>41253</v>
      </c>
      <c r="H10" s="6">
        <f>IF(ISBLANK(Inputs!B22),"",IFERROR(Inputs!B22,""))</f>
        <v>31391</v>
      </c>
      <c r="I10" s="10">
        <f t="shared" si="0"/>
        <v>41253</v>
      </c>
      <c r="J10" s="11">
        <f ca="1">IFERROR(IF(COUNTIF($I$3:I10,I10)=1,MATCH(I10,INDEX(Input_Events,,2),0),MATCH(I10,INDEX(INDIRECT(ADDRESS(ROW(Input_Events)+J9,6,1,1)):'data'!$G$102,,2),0)+J9),"")</f>
        <v>8</v>
      </c>
      <c r="K10" s="11" t="str">
        <f t="shared" ca="1" si="1"/>
        <v>28 Year(s)</v>
      </c>
      <c r="M10" s="186"/>
      <c r="N10" s="2"/>
      <c r="O10" s="2"/>
      <c r="P10" s="2"/>
      <c r="Q10" s="2"/>
      <c r="R10" s="24" t="str">
        <f t="shared" si="2"/>
        <v/>
      </c>
      <c r="S10" s="1" t="str">
        <f t="shared" si="4"/>
        <v/>
      </c>
      <c r="U10" s="1">
        <f t="shared" ca="1" si="5"/>
        <v>41421</v>
      </c>
      <c r="V10" s="27">
        <f ca="1">IFERROR(IF(COUNTIF($U$3:U10,U10)=1,MATCH(U10,$S$3:$S$47,0),MATCH(U10,INDEX(INDIRECT(ADDRESS(ROW($S$3:$S$47)+V9,COLUMN(S9),1,1)):$S$47,,1),0)+V9),"")</f>
        <v>22</v>
      </c>
      <c r="W10" s="2" t="str">
        <f t="shared" ca="1" si="6"/>
        <v>Memorial Day</v>
      </c>
    </row>
    <row r="11" spans="2:24" x14ac:dyDescent="0.25">
      <c r="B11" s="1">
        <f t="shared" si="7"/>
        <v>41283</v>
      </c>
      <c r="C11" s="1" t="str">
        <f>IFERROR(CONCATENATE(MONTH(B11)," ",(WEEKNUM(B11,DateCalc_WeekStartDay_ReturnType)-WEEKNUM(DATE(YEAR(B11),MONTH(B11),1),DateCalc_WeekStartDay_ReturnType)+1)," ",WEEKDAY(B11,DateCalc_WeekStartDay_ReturnType)),"")</f>
        <v>1 2 4</v>
      </c>
      <c r="D11" s="24">
        <f t="shared" si="3"/>
        <v>1</v>
      </c>
      <c r="F11" s="9" t="str">
        <f>IF(ISTEXT(Inputs!A23),Inputs!A23,"")</f>
        <v/>
      </c>
      <c r="G11" s="6" t="str">
        <f>IF(ISBLANK(Inputs!B23),"",IFERROR(DATE(2012,MONTH(Inputs!B23),DAY(Inputs!B23)),""))</f>
        <v/>
      </c>
      <c r="H11" s="6" t="str">
        <f>IF(ISBLANK(Inputs!B23),"",IFERROR(Inputs!B23,""))</f>
        <v/>
      </c>
      <c r="I11" s="10" t="str">
        <f t="shared" si="0"/>
        <v/>
      </c>
      <c r="J11" s="11">
        <f ca="1">IFERROR(IF(COUNTIF($I$3:I11,I11)=1,MATCH(I11,INDEX(Input_Events,,2),0),MATCH(I11,INDEX(INDIRECT(ADDRESS(ROW(Input_Events)+J10,6,1,1)):'data'!$G$102,,2),0)+J10),"")</f>
        <v>9</v>
      </c>
      <c r="K11" s="11" t="str">
        <f t="shared" ca="1" si="1"/>
        <v/>
      </c>
      <c r="M11" s="186"/>
      <c r="N11" s="2"/>
      <c r="O11" s="2"/>
      <c r="P11" s="2"/>
      <c r="Q11" s="2"/>
      <c r="R11" s="24" t="str">
        <f t="shared" si="2"/>
        <v/>
      </c>
      <c r="S11" s="1" t="str">
        <f t="shared" si="4"/>
        <v/>
      </c>
      <c r="U11" s="1">
        <f t="shared" ca="1" si="5"/>
        <v>41439</v>
      </c>
      <c r="V11" s="27">
        <f ca="1">IFERROR(IF(COUNTIF($U$3:U11,U11)=1,MATCH(U11,$S$3:$S$47,0),MATCH(U11,INDEX(INDIRECT(ADDRESS(ROW($S$3:$S$47)+V10,COLUMN(S10),1,1)):$S$47,,1),0)+V10),"")</f>
        <v>28</v>
      </c>
      <c r="W11" s="2" t="str">
        <f t="shared" ca="1" si="6"/>
        <v>Flag Day</v>
      </c>
    </row>
    <row r="12" spans="2:24" x14ac:dyDescent="0.25">
      <c r="B12" s="1">
        <f t="shared" si="7"/>
        <v>41284</v>
      </c>
      <c r="C12" s="1" t="str">
        <f>IFERROR(CONCATENATE(MONTH(B12)," ",(WEEKNUM(B12,DateCalc_WeekStartDay_ReturnType)-WEEKNUM(DATE(YEAR(B12),MONTH(B12),1),DateCalc_WeekStartDay_ReturnType)+1)," ",WEEKDAY(B12,DateCalc_WeekStartDay_ReturnType)),"")</f>
        <v>1 2 5</v>
      </c>
      <c r="D12" s="24">
        <f t="shared" si="3"/>
        <v>1</v>
      </c>
      <c r="F12" s="9" t="str">
        <f>IF(ISTEXT(Inputs!A24),Inputs!A24,"")</f>
        <v/>
      </c>
      <c r="G12" s="6" t="str">
        <f>IF(ISBLANK(Inputs!B24),"",IFERROR(DATE(2012,MONTH(Inputs!B24),DAY(Inputs!B24)),""))</f>
        <v/>
      </c>
      <c r="H12" s="6" t="str">
        <f>IF(ISBLANK(Inputs!B24),"",IFERROR(Inputs!B24,""))</f>
        <v/>
      </c>
      <c r="I12" s="10" t="str">
        <f t="shared" si="0"/>
        <v/>
      </c>
      <c r="J12" s="11">
        <f ca="1">IFERROR(IF(COUNTIF($I$3:I12,I12)=1,MATCH(I12,INDEX(Input_Events,,2),0),MATCH(I12,INDEX(INDIRECT(ADDRESS(ROW(Input_Events)+J11,6,1,1)):'data'!$G$102,,2),0)+J11),"")</f>
        <v>10</v>
      </c>
      <c r="K12" s="11" t="str">
        <f t="shared" ca="1" si="1"/>
        <v/>
      </c>
      <c r="M12" s="186"/>
      <c r="N12" s="2"/>
      <c r="O12" s="2"/>
      <c r="P12" s="2"/>
      <c r="Q12" s="2"/>
      <c r="R12" s="24" t="str">
        <f t="shared" si="2"/>
        <v/>
      </c>
      <c r="S12" s="1" t="str">
        <f t="shared" si="4"/>
        <v/>
      </c>
      <c r="U12" s="1">
        <f t="shared" ca="1" si="5"/>
        <v>41441</v>
      </c>
      <c r="V12" s="27">
        <f ca="1">IFERROR(IF(COUNTIF($U$3:U12,U12)=1,MATCH(U12,$S$3:$S$47,0),MATCH(U12,INDEX(INDIRECT(ADDRESS(ROW($S$3:$S$47)+V11,COLUMN(S11),1,1)):$S$47,,1),0)+V11),"")</f>
        <v>4</v>
      </c>
      <c r="W12" s="2" t="str">
        <f t="shared" ca="1" si="6"/>
        <v>Father's Day</v>
      </c>
    </row>
    <row r="13" spans="2:24" x14ac:dyDescent="0.25">
      <c r="B13" s="1">
        <f t="shared" si="7"/>
        <v>41285</v>
      </c>
      <c r="C13" s="1" t="str">
        <f>IFERROR(CONCATENATE(MONTH(B13)," ",(WEEKNUM(B13,DateCalc_WeekStartDay_ReturnType)-WEEKNUM(DATE(YEAR(B13),MONTH(B13),1),DateCalc_WeekStartDay_ReturnType)+1)," ",WEEKDAY(B13,DateCalc_WeekStartDay_ReturnType)),"")</f>
        <v>1 2 6</v>
      </c>
      <c r="D13" s="24">
        <f t="shared" si="3"/>
        <v>1</v>
      </c>
      <c r="F13" s="9" t="str">
        <f>IF(ISTEXT(Inputs!A25),Inputs!A25,"")</f>
        <v/>
      </c>
      <c r="G13" s="6" t="str">
        <f>IF(ISBLANK(Inputs!B25),"",IFERROR(DATE(2012,MONTH(Inputs!B25),DAY(Inputs!B25)),""))</f>
        <v/>
      </c>
      <c r="H13" s="6" t="str">
        <f>IF(ISBLANK(Inputs!B25),"",IFERROR(Inputs!B25,""))</f>
        <v/>
      </c>
      <c r="I13" s="10" t="str">
        <f t="shared" si="0"/>
        <v/>
      </c>
      <c r="J13" s="11">
        <f ca="1">IFERROR(IF(COUNTIF($I$3:I13,I13)=1,MATCH(I13,INDEX(Input_Events,,2),0),MATCH(I13,INDEX(INDIRECT(ADDRESS(ROW(Input_Events)+J12,6,1,1)):'data'!$G$102,,2),0)+J12),"")</f>
        <v>11</v>
      </c>
      <c r="K13" s="11" t="str">
        <f t="shared" ca="1" si="1"/>
        <v/>
      </c>
      <c r="M13" s="186"/>
      <c r="N13" s="2"/>
      <c r="O13" s="2"/>
      <c r="P13" s="2"/>
      <c r="Q13" s="2"/>
      <c r="R13" s="24" t="str">
        <f t="shared" si="2"/>
        <v/>
      </c>
      <c r="S13" s="1" t="str">
        <f t="shared" si="4"/>
        <v/>
      </c>
      <c r="U13" s="1">
        <f t="shared" ca="1" si="5"/>
        <v>41459</v>
      </c>
      <c r="V13" s="27">
        <f ca="1">IFERROR(IF(COUNTIF($U$3:U13,U13)=1,MATCH(U13,$S$3:$S$47,0),MATCH(U13,INDEX(INDIRECT(ADDRESS(ROW($S$3:$S$47)+V12,COLUMN(S12),1,1)):$S$47,,1),0)+V12),"")</f>
        <v>29</v>
      </c>
      <c r="W13" s="2" t="str">
        <f t="shared" ca="1" si="6"/>
        <v>Independence Day</v>
      </c>
    </row>
    <row r="14" spans="2:24" x14ac:dyDescent="0.25">
      <c r="B14" s="1">
        <f t="shared" si="7"/>
        <v>41286</v>
      </c>
      <c r="C14" s="1" t="str">
        <f>IFERROR(CONCATENATE(MONTH(B14)," ",(WEEKNUM(B14,DateCalc_WeekStartDay_ReturnType)-WEEKNUM(DATE(YEAR(B14),MONTH(B14),1),DateCalc_WeekStartDay_ReturnType)+1)," ",WEEKDAY(B14,DateCalc_WeekStartDay_ReturnType)),"")</f>
        <v>1 2 7</v>
      </c>
      <c r="D14" s="24">
        <f t="shared" si="3"/>
        <v>1</v>
      </c>
      <c r="F14" s="9" t="str">
        <f>IF(ISTEXT(Inputs!A26),Inputs!A26,"")</f>
        <v/>
      </c>
      <c r="G14" s="6" t="str">
        <f>IF(ISBLANK(Inputs!B26),"",IFERROR(DATE(2012,MONTH(Inputs!B26),DAY(Inputs!B26)),""))</f>
        <v/>
      </c>
      <c r="H14" s="6" t="str">
        <f>IF(ISBLANK(Inputs!B26),"",IFERROR(Inputs!B26,""))</f>
        <v/>
      </c>
      <c r="I14" s="10" t="str">
        <f t="shared" si="0"/>
        <v/>
      </c>
      <c r="J14" s="11">
        <f ca="1">IFERROR(IF(COUNTIF($I$3:I14,I14)=1,MATCH(I14,INDEX(Input_Events,,2),0),MATCH(I14,INDEX(INDIRECT(ADDRESS(ROW(Input_Events)+J13,6,1,1)):'data'!$G$102,,2),0)+J13),"")</f>
        <v>12</v>
      </c>
      <c r="K14" s="11" t="str">
        <f t="shared" ca="1" si="1"/>
        <v/>
      </c>
      <c r="M14" s="186"/>
      <c r="N14" s="2"/>
      <c r="O14" s="2"/>
      <c r="P14" s="2"/>
      <c r="Q14" s="2"/>
      <c r="R14" s="24" t="str">
        <f t="shared" si="2"/>
        <v/>
      </c>
      <c r="S14" s="1" t="str">
        <f t="shared" si="4"/>
        <v/>
      </c>
      <c r="U14" s="1">
        <f t="shared" ca="1" si="5"/>
        <v>41519</v>
      </c>
      <c r="V14" s="27">
        <f ca="1">IFERROR(IF(COUNTIF($U$3:U14,U14)=1,MATCH(U14,$S$3:$S$47,0),MATCH(U14,INDEX(INDIRECT(ADDRESS(ROW($S$3:$S$47)+V13,COLUMN(S13),1,1)):$S$47,,1),0)+V13),"")</f>
        <v>5</v>
      </c>
      <c r="W14" s="2" t="str">
        <f t="shared" ca="1" si="6"/>
        <v>Labor Day</v>
      </c>
    </row>
    <row r="15" spans="2:24" x14ac:dyDescent="0.25">
      <c r="B15" s="1">
        <f t="shared" si="7"/>
        <v>41287</v>
      </c>
      <c r="C15" s="1" t="str">
        <f>IFERROR(CONCATENATE(MONTH(B15)," ",(WEEKNUM(B15,DateCalc_WeekStartDay_ReturnType)-WEEKNUM(DATE(YEAR(B15),MONTH(B15),1),DateCalc_WeekStartDay_ReturnType)+1)," ",WEEKDAY(B15,DateCalc_WeekStartDay_ReturnType)),"")</f>
        <v>1 3 1</v>
      </c>
      <c r="D15" s="24">
        <f t="shared" si="3"/>
        <v>1</v>
      </c>
      <c r="F15" s="9" t="str">
        <f>IF(ISTEXT(Inputs!A27),Inputs!A27,"")</f>
        <v/>
      </c>
      <c r="G15" s="6" t="str">
        <f>IF(ISBLANK(Inputs!B27),"",IFERROR(DATE(2012,MONTH(Inputs!B27),DAY(Inputs!B27)),""))</f>
        <v/>
      </c>
      <c r="H15" s="6" t="str">
        <f>IF(ISBLANK(Inputs!B27),"",IFERROR(Inputs!B27,""))</f>
        <v/>
      </c>
      <c r="I15" s="10" t="str">
        <f t="shared" si="0"/>
        <v/>
      </c>
      <c r="J15" s="11">
        <f ca="1">IFERROR(IF(COUNTIF($I$3:I15,I15)=1,MATCH(I15,INDEX(Input_Events,,2),0),MATCH(I15,INDEX(INDIRECT(ADDRESS(ROW(Input_Events)+J14,6,1,1)):'data'!$G$102,,2),0)+J14),"")</f>
        <v>13</v>
      </c>
      <c r="K15" s="11" t="str">
        <f t="shared" ca="1" si="1"/>
        <v/>
      </c>
      <c r="M15" s="186"/>
      <c r="N15" s="2"/>
      <c r="O15" s="2"/>
      <c r="P15" s="2"/>
      <c r="Q15" s="2"/>
      <c r="R15" s="24" t="str">
        <f t="shared" si="2"/>
        <v/>
      </c>
      <c r="S15" s="1" t="str">
        <f t="shared" si="4"/>
        <v/>
      </c>
      <c r="U15" s="1">
        <f t="shared" ca="1" si="5"/>
        <v>41528</v>
      </c>
      <c r="V15" s="27">
        <f ca="1">IFERROR(IF(COUNTIF($U$3:U15,U15)=1,MATCH(U15,$S$3:$S$47,0),MATCH(U15,INDEX(INDIRECT(ADDRESS(ROW($S$3:$S$47)+V14,COLUMN(S14),1,1)):$S$47,,1),0)+V14),"")</f>
        <v>30</v>
      </c>
      <c r="W15" s="2" t="str">
        <f t="shared" ca="1" si="6"/>
        <v>Patriot Day</v>
      </c>
    </row>
    <row r="16" spans="2:24" x14ac:dyDescent="0.25">
      <c r="B16" s="1">
        <f t="shared" si="7"/>
        <v>41288</v>
      </c>
      <c r="C16" s="1" t="str">
        <f>IFERROR(CONCATENATE(MONTH(B16)," ",(WEEKNUM(B16,DateCalc_WeekStartDay_ReturnType)-WEEKNUM(DATE(YEAR(B16),MONTH(B16),1),DateCalc_WeekStartDay_ReturnType)+1)," ",WEEKDAY(B16,DateCalc_WeekStartDay_ReturnType)),"")</f>
        <v>1 3 2</v>
      </c>
      <c r="D16" s="24">
        <f t="shared" si="3"/>
        <v>1</v>
      </c>
      <c r="F16" s="9" t="str">
        <f>IF(ISTEXT(Inputs!A28),Inputs!A28,"")</f>
        <v/>
      </c>
      <c r="G16" s="6" t="str">
        <f>IF(ISBLANK(Inputs!B28),"",IFERROR(DATE(2012,MONTH(Inputs!B28),DAY(Inputs!B28)),""))</f>
        <v/>
      </c>
      <c r="H16" s="6" t="str">
        <f>IF(ISBLANK(Inputs!B28),"",IFERROR(Inputs!B28,""))</f>
        <v/>
      </c>
      <c r="I16" s="10" t="str">
        <f t="shared" si="0"/>
        <v/>
      </c>
      <c r="J16" s="11">
        <f ca="1">IFERROR(IF(COUNTIF($I$3:I16,I16)=1,MATCH(I16,INDEX(Input_Events,,2),0),MATCH(I16,INDEX(INDIRECT(ADDRESS(ROW(Input_Events)+J15,6,1,1)):'data'!$G$102,,2),0)+J15),"")</f>
        <v>14</v>
      </c>
      <c r="K16" s="11" t="str">
        <f t="shared" ca="1" si="1"/>
        <v/>
      </c>
      <c r="M16" s="186"/>
      <c r="N16" s="2"/>
      <c r="O16" s="2"/>
      <c r="P16" s="2"/>
      <c r="Q16" s="2"/>
      <c r="R16" s="24" t="str">
        <f t="shared" si="2"/>
        <v/>
      </c>
      <c r="S16" s="1" t="str">
        <f t="shared" si="4"/>
        <v/>
      </c>
      <c r="U16" s="1">
        <f t="shared" ca="1" si="5"/>
        <v>41561</v>
      </c>
      <c r="V16" s="27">
        <f ca="1">IFERROR(IF(COUNTIF($U$3:U16,U16)=1,MATCH(U16,$S$3:$S$47,0),MATCH(U16,INDEX(INDIRECT(ADDRESS(ROW($S$3:$S$47)+V15,COLUMN(S15),1,1)):$S$47,,1),0)+V15),"")</f>
        <v>6</v>
      </c>
      <c r="W16" s="2" t="str">
        <f t="shared" ca="1" si="6"/>
        <v>Columbus Day</v>
      </c>
    </row>
    <row r="17" spans="2:23" x14ac:dyDescent="0.25">
      <c r="B17" s="1">
        <f t="shared" si="7"/>
        <v>41289</v>
      </c>
      <c r="C17" s="1" t="str">
        <f>IFERROR(CONCATENATE(MONTH(B17)," ",(WEEKNUM(B17,DateCalc_WeekStartDay_ReturnType)-WEEKNUM(DATE(YEAR(B17),MONTH(B17),1),DateCalc_WeekStartDay_ReturnType)+1)," ",WEEKDAY(B17,DateCalc_WeekStartDay_ReturnType)),"")</f>
        <v>1 3 3</v>
      </c>
      <c r="D17" s="24">
        <f t="shared" si="3"/>
        <v>1</v>
      </c>
      <c r="F17" s="9" t="str">
        <f>IF(ISTEXT(Inputs!A29),Inputs!A29,"")</f>
        <v/>
      </c>
      <c r="G17" s="6" t="str">
        <f>IF(ISBLANK(Inputs!B29),"",IFERROR(DATE(2012,MONTH(Inputs!B29),DAY(Inputs!B29)),""))</f>
        <v/>
      </c>
      <c r="H17" s="6" t="str">
        <f>IF(ISBLANK(Inputs!B29),"",IFERROR(Inputs!B29,""))</f>
        <v/>
      </c>
      <c r="I17" s="10" t="str">
        <f t="shared" si="0"/>
        <v/>
      </c>
      <c r="J17" s="11">
        <f ca="1">IFERROR(IF(COUNTIF($I$3:I17,I17)=1,MATCH(I17,INDEX(Input_Events,,2),0),MATCH(I17,INDEX(INDIRECT(ADDRESS(ROW(Input_Events)+J16,6,1,1)):'data'!$G$102,,2),0)+J16),"")</f>
        <v>15</v>
      </c>
      <c r="K17" s="11" t="str">
        <f t="shared" ca="1" si="1"/>
        <v/>
      </c>
      <c r="M17" s="186"/>
      <c r="N17" s="2"/>
      <c r="O17" s="2"/>
      <c r="P17" s="2"/>
      <c r="Q17" s="2"/>
      <c r="R17" s="24" t="str">
        <f t="shared" si="2"/>
        <v/>
      </c>
      <c r="S17" s="1" t="str">
        <f t="shared" si="4"/>
        <v/>
      </c>
      <c r="U17" s="1">
        <f t="shared" ca="1" si="5"/>
        <v>41578</v>
      </c>
      <c r="V17" s="27">
        <f ca="1">IFERROR(IF(COUNTIF($U$3:U17,U17)=1,MATCH(U17,$S$3:$S$47,0),MATCH(U17,INDEX(INDIRECT(ADDRESS(ROW($S$3:$S$47)+V16,COLUMN(S16),1,1)):$S$47,,1),0)+V16),"")</f>
        <v>31</v>
      </c>
      <c r="W17" s="2" t="str">
        <f t="shared" ca="1" si="6"/>
        <v>Halloween</v>
      </c>
    </row>
    <row r="18" spans="2:23" x14ac:dyDescent="0.25">
      <c r="B18" s="1">
        <f t="shared" si="7"/>
        <v>41290</v>
      </c>
      <c r="C18" s="1" t="str">
        <f>IFERROR(CONCATENATE(MONTH(B18)," ",(WEEKNUM(B18,DateCalc_WeekStartDay_ReturnType)-WEEKNUM(DATE(YEAR(B18),MONTH(B18),1),DateCalc_WeekStartDay_ReturnType)+1)," ",WEEKDAY(B18,DateCalc_WeekStartDay_ReturnType)),"")</f>
        <v>1 3 4</v>
      </c>
      <c r="D18" s="24">
        <f t="shared" si="3"/>
        <v>1</v>
      </c>
      <c r="F18" s="9" t="str">
        <f>IF(ISTEXT(Inputs!A30),Inputs!A30,"")</f>
        <v/>
      </c>
      <c r="G18" s="6" t="str">
        <f>IF(ISBLANK(Inputs!B30),"",IFERROR(DATE(2012,MONTH(Inputs!B30),DAY(Inputs!B30)),""))</f>
        <v/>
      </c>
      <c r="H18" s="6" t="str">
        <f>IF(ISBLANK(Inputs!B30),"",IFERROR(Inputs!B30,""))</f>
        <v/>
      </c>
      <c r="I18" s="10" t="str">
        <f t="shared" si="0"/>
        <v/>
      </c>
      <c r="J18" s="11">
        <f ca="1">IFERROR(IF(COUNTIF($I$3:I18,I18)=1,MATCH(I18,INDEX(Input_Events,,2),0),MATCH(I18,INDEX(INDIRECT(ADDRESS(ROW(Input_Events)+J17,6,1,1)):'data'!$G$102,,2),0)+J17),"")</f>
        <v>16</v>
      </c>
      <c r="K18" s="11" t="str">
        <f t="shared" ca="1" si="1"/>
        <v/>
      </c>
      <c r="M18" s="186"/>
      <c r="N18" s="2"/>
      <c r="O18" s="2"/>
      <c r="P18" s="2"/>
      <c r="Q18" s="2"/>
      <c r="R18" s="24" t="str">
        <f t="shared" si="2"/>
        <v/>
      </c>
      <c r="S18" s="1" t="str">
        <f t="shared" si="4"/>
        <v/>
      </c>
      <c r="U18" s="1">
        <f t="shared" ca="1" si="5"/>
        <v>41589</v>
      </c>
      <c r="V18" s="27">
        <f ca="1">IFERROR(IF(COUNTIF($U$3:U18,U18)=1,MATCH(U18,$S$3:$S$47,0),MATCH(U18,INDEX(INDIRECT(ADDRESS(ROW($S$3:$S$47)+V17,COLUMN(S17),1,1)):$S$47,,1),0)+V17),"")</f>
        <v>32</v>
      </c>
      <c r="W18" s="2" t="str">
        <f t="shared" ca="1" si="6"/>
        <v>Veterans Day</v>
      </c>
    </row>
    <row r="19" spans="2:23" x14ac:dyDescent="0.25">
      <c r="B19" s="1">
        <f t="shared" si="7"/>
        <v>41291</v>
      </c>
      <c r="C19" s="1" t="str">
        <f>IFERROR(CONCATENATE(MONTH(B19)," ",(WEEKNUM(B19,DateCalc_WeekStartDay_ReturnType)-WEEKNUM(DATE(YEAR(B19),MONTH(B19),1),DateCalc_WeekStartDay_ReturnType)+1)," ",WEEKDAY(B19,DateCalc_WeekStartDay_ReturnType)),"")</f>
        <v>1 3 5</v>
      </c>
      <c r="D19" s="24">
        <f t="shared" si="3"/>
        <v>1</v>
      </c>
      <c r="F19" s="9" t="str">
        <f>IF(ISTEXT(Inputs!A31),Inputs!A31,"")</f>
        <v/>
      </c>
      <c r="G19" s="6" t="str">
        <f>IF(ISBLANK(Inputs!B31),"",IFERROR(DATE(2012,MONTH(Inputs!B31),DAY(Inputs!B31)),""))</f>
        <v/>
      </c>
      <c r="H19" s="6" t="str">
        <f>IF(ISBLANK(Inputs!B31),"",IFERROR(Inputs!B31,""))</f>
        <v/>
      </c>
      <c r="I19" s="10" t="str">
        <f t="shared" si="0"/>
        <v/>
      </c>
      <c r="J19" s="11">
        <f ca="1">IFERROR(IF(COUNTIF($I$3:I19,I19)=1,MATCH(I19,INDEX(Input_Events,,2),0),MATCH(I19,INDEX(INDIRECT(ADDRESS(ROW(Input_Events)+J18,6,1,1)):'data'!$G$102,,2),0)+J18),"")</f>
        <v>17</v>
      </c>
      <c r="K19" s="11" t="str">
        <f t="shared" ca="1" si="1"/>
        <v/>
      </c>
      <c r="M19" s="186"/>
      <c r="N19" s="2"/>
      <c r="O19" s="2"/>
      <c r="P19" s="2"/>
      <c r="Q19" s="2"/>
      <c r="R19" s="24" t="str">
        <f t="shared" si="2"/>
        <v/>
      </c>
      <c r="S19" s="1" t="str">
        <f t="shared" si="4"/>
        <v/>
      </c>
      <c r="U19" s="1">
        <f t="shared" ca="1" si="5"/>
        <v>41606</v>
      </c>
      <c r="V19" s="27">
        <f ca="1">IFERROR(IF(COUNTIF($U$3:U19,U19)=1,MATCH(U19,$S$3:$S$47,0),MATCH(U19,INDEX(INDIRECT(ADDRESS(ROW($S$3:$S$47)+V18,COLUMN(S18),1,1)):$S$47,,1),0)+V18),"")</f>
        <v>7</v>
      </c>
      <c r="W19" s="2" t="str">
        <f t="shared" ca="1" si="6"/>
        <v>Thanksgiving Day</v>
      </c>
    </row>
    <row r="20" spans="2:23" x14ac:dyDescent="0.25">
      <c r="B20" s="1">
        <f t="shared" si="7"/>
        <v>41292</v>
      </c>
      <c r="C20" s="1" t="str">
        <f>IFERROR(CONCATENATE(MONTH(B20)," ",(WEEKNUM(B20,DateCalc_WeekStartDay_ReturnType)-WEEKNUM(DATE(YEAR(B20),MONTH(B20),1),DateCalc_WeekStartDay_ReturnType)+1)," ",WEEKDAY(B20,DateCalc_WeekStartDay_ReturnType)),"")</f>
        <v>1 3 6</v>
      </c>
      <c r="D20" s="24">
        <f t="shared" si="3"/>
        <v>1</v>
      </c>
      <c r="F20" s="9" t="str">
        <f>IF(ISTEXT(Inputs!A32),Inputs!A32,"")</f>
        <v/>
      </c>
      <c r="G20" s="6" t="str">
        <f>IF(ISBLANK(Inputs!B32),"",IFERROR(DATE(2012,MONTH(Inputs!B32),DAY(Inputs!B32)),""))</f>
        <v/>
      </c>
      <c r="H20" s="6" t="str">
        <f>IF(ISBLANK(Inputs!B32),"",IFERROR(Inputs!B32,""))</f>
        <v/>
      </c>
      <c r="I20" s="10" t="str">
        <f t="shared" si="0"/>
        <v/>
      </c>
      <c r="J20" s="11">
        <f ca="1">IFERROR(IF(COUNTIF($I$3:I20,I20)=1,MATCH(I20,INDEX(Input_Events,,2),0),MATCH(I20,INDEX(INDIRECT(ADDRESS(ROW(Input_Events)+J19,6,1,1)):'data'!$G$102,,2),0)+J19),"")</f>
        <v>18</v>
      </c>
      <c r="K20" s="11" t="str">
        <f t="shared" ca="1" si="1"/>
        <v/>
      </c>
      <c r="M20" s="186"/>
      <c r="N20" s="2"/>
      <c r="O20" s="2"/>
      <c r="P20" s="2"/>
      <c r="Q20" s="2"/>
      <c r="R20" s="24" t="str">
        <f t="shared" si="2"/>
        <v/>
      </c>
      <c r="S20" s="1" t="str">
        <f t="shared" si="4"/>
        <v/>
      </c>
      <c r="U20" s="1">
        <f t="shared" ca="1" si="5"/>
        <v>41615</v>
      </c>
      <c r="V20" s="27">
        <f ca="1">IFERROR(IF(COUNTIF($U$3:U20,U20)=1,MATCH(U20,$S$3:$S$47,0),MATCH(U20,INDEX(INDIRECT(ADDRESS(ROW($S$3:$S$47)+V19,COLUMN(S19),1,1)):$S$47,,1),0)+V19),"")</f>
        <v>33</v>
      </c>
      <c r="W20" s="2" t="str">
        <f t="shared" ca="1" si="6"/>
        <v>Pearl Harbor Day</v>
      </c>
    </row>
    <row r="21" spans="2:23" x14ac:dyDescent="0.25">
      <c r="B21" s="1">
        <f t="shared" si="7"/>
        <v>41293</v>
      </c>
      <c r="C21" s="1" t="str">
        <f>IFERROR(CONCATENATE(MONTH(B21)," ",(WEEKNUM(B21,DateCalc_WeekStartDay_ReturnType)-WEEKNUM(DATE(YEAR(B21),MONTH(B21),1),DateCalc_WeekStartDay_ReturnType)+1)," ",WEEKDAY(B21,DateCalc_WeekStartDay_ReturnType)),"")</f>
        <v>1 3 7</v>
      </c>
      <c r="D21" s="24">
        <f t="shared" si="3"/>
        <v>1</v>
      </c>
      <c r="F21" s="9" t="str">
        <f>IF(ISTEXT(Inputs!A33),Inputs!A33,"")</f>
        <v/>
      </c>
      <c r="G21" s="6" t="str">
        <f>IF(ISBLANK(Inputs!B33),"",IFERROR(DATE(2012,MONTH(Inputs!B33),DAY(Inputs!B33)),""))</f>
        <v/>
      </c>
      <c r="H21" s="6" t="str">
        <f>IF(ISBLANK(Inputs!B33),"",IFERROR(Inputs!B33,""))</f>
        <v/>
      </c>
      <c r="I21" s="10" t="str">
        <f t="shared" si="0"/>
        <v/>
      </c>
      <c r="J21" s="11">
        <f ca="1">IFERROR(IF(COUNTIF($I$3:I21,I21)=1,MATCH(I21,INDEX(Input_Events,,2),0),MATCH(I21,INDEX(INDIRECT(ADDRESS(ROW(Input_Events)+J20,6,1,1)):'data'!$G$102,,2),0)+J20),"")</f>
        <v>19</v>
      </c>
      <c r="K21" s="11" t="str">
        <f t="shared" ca="1" si="1"/>
        <v/>
      </c>
      <c r="M21" s="186"/>
      <c r="N21" s="2"/>
      <c r="O21" s="2"/>
      <c r="P21" s="2"/>
      <c r="Q21" s="2"/>
      <c r="R21" s="24" t="str">
        <f t="shared" si="2"/>
        <v/>
      </c>
      <c r="S21" s="1" t="str">
        <f t="shared" si="4"/>
        <v/>
      </c>
      <c r="U21" s="1">
        <f t="shared" ca="1" si="5"/>
        <v>41633</v>
      </c>
      <c r="V21" s="27">
        <f ca="1">IFERROR(IF(COUNTIF($U$3:U21,U21)=1,MATCH(U21,$S$3:$S$47,0),MATCH(U21,INDEX(INDIRECT(ADDRESS(ROW($S$3:$S$47)+V20,COLUMN(S20),1,1)):$S$47,,1),0)+V20),"")</f>
        <v>34</v>
      </c>
      <c r="W21" s="2" t="str">
        <f t="shared" ca="1" si="6"/>
        <v>Christmas Day</v>
      </c>
    </row>
    <row r="22" spans="2:23" ht="15.75" thickBot="1" x14ac:dyDescent="0.3">
      <c r="B22" s="1">
        <f t="shared" si="7"/>
        <v>41294</v>
      </c>
      <c r="C22" s="1" t="str">
        <f>IFERROR(CONCATENATE(MONTH(B22)," ",(WEEKNUM(B22,DateCalc_WeekStartDay_ReturnType)-WEEKNUM(DATE(YEAR(B22),MONTH(B22),1),DateCalc_WeekStartDay_ReturnType)+1)," ",WEEKDAY(B22,DateCalc_WeekStartDay_ReturnType)),"")</f>
        <v>1 4 1</v>
      </c>
      <c r="D22" s="24">
        <f t="shared" si="3"/>
        <v>1</v>
      </c>
      <c r="F22" s="9" t="str">
        <f>IF(ISTEXT(Inputs!A34),Inputs!A34,"")</f>
        <v/>
      </c>
      <c r="G22" s="6" t="str">
        <f>IF(ISBLANK(Inputs!B34),"",IFERROR(DATE(2012,MONTH(Inputs!B34),DAY(Inputs!B34)),""))</f>
        <v/>
      </c>
      <c r="H22" s="6" t="str">
        <f>IF(ISBLANK(Inputs!B34),"",IFERROR(Inputs!B34,""))</f>
        <v/>
      </c>
      <c r="I22" s="10" t="str">
        <f t="shared" si="0"/>
        <v/>
      </c>
      <c r="J22" s="11">
        <f ca="1">IFERROR(IF(COUNTIF($I$3:I22,I22)=1,MATCH(I22,INDEX(Input_Events,,2),0),MATCH(I22,INDEX(INDIRECT(ADDRESS(ROW(Input_Events)+J21,6,1,1)):'data'!$G$102,,2),0)+J21),"")</f>
        <v>20</v>
      </c>
      <c r="K22" s="11" t="str">
        <f t="shared" ca="1" si="1"/>
        <v/>
      </c>
      <c r="M22" s="187"/>
      <c r="N22" s="82"/>
      <c r="O22" s="82"/>
      <c r="P22" s="82"/>
      <c r="Q22" s="82"/>
      <c r="R22" s="24" t="str">
        <f t="shared" si="2"/>
        <v/>
      </c>
      <c r="S22" s="1" t="str">
        <f t="shared" si="4"/>
        <v/>
      </c>
      <c r="U22" s="1" t="str">
        <f t="shared" ca="1" si="5"/>
        <v/>
      </c>
      <c r="V22" s="27">
        <f ca="1">IFERROR(IF(COUNTIF($U$3:U22,U22)=1,MATCH(U22,$S$3:$S$47,0),MATCH(U22,INDEX(INDIRECT(ADDRESS(ROW($S$3:$S$47)+V21,COLUMN(S21),1,1)):$S$47,,1),0)+V21),"")</f>
        <v>8</v>
      </c>
      <c r="W22" s="2" t="str">
        <f t="shared" ca="1" si="6"/>
        <v xml:space="preserve">  </v>
      </c>
    </row>
    <row r="23" spans="2:23" ht="15.75" thickBot="1" x14ac:dyDescent="0.3">
      <c r="B23" s="1">
        <f t="shared" si="7"/>
        <v>41295</v>
      </c>
      <c r="C23" s="1" t="str">
        <f>IFERROR(CONCATENATE(MONTH(B23)," ",(WEEKNUM(B23,DateCalc_WeekStartDay_ReturnType)-WEEKNUM(DATE(YEAR(B23),MONTH(B23),1),DateCalc_WeekStartDay_ReturnType)+1)," ",WEEKDAY(B23,DateCalc_WeekStartDay_ReturnType)),"")</f>
        <v>1 4 2</v>
      </c>
      <c r="D23" s="24">
        <f t="shared" si="3"/>
        <v>1</v>
      </c>
      <c r="F23" s="9" t="str">
        <f>IF(ISTEXT(Inputs!A35),Inputs!A35,"")</f>
        <v/>
      </c>
      <c r="G23" s="6" t="str">
        <f>IF(ISBLANK(Inputs!B35),"",IFERROR(DATE(2012,MONTH(Inputs!B35),DAY(Inputs!B35)),""))</f>
        <v/>
      </c>
      <c r="H23" s="6" t="str">
        <f>IF(ISBLANK(Inputs!B35),"",IFERROR(Inputs!B35,""))</f>
        <v/>
      </c>
      <c r="I23" s="10" t="str">
        <f t="shared" si="0"/>
        <v/>
      </c>
      <c r="J23" s="11">
        <f ca="1">IFERROR(IF(COUNTIF($I$3:I23,I23)=1,MATCH(I23,INDEX(Input_Events,,2),0),MATCH(I23,INDEX(INDIRECT(ADDRESS(ROW(Input_Events)+J22,6,1,1)):'data'!$G$102,,2),0)+J22),"")</f>
        <v>21</v>
      </c>
      <c r="K23" s="11" t="str">
        <f t="shared" ca="1" si="1"/>
        <v/>
      </c>
      <c r="M23" s="183" t="s">
        <v>65</v>
      </c>
      <c r="N23" s="87" t="s">
        <v>41</v>
      </c>
      <c r="O23" s="88">
        <v>4</v>
      </c>
      <c r="P23" s="88" t="s">
        <v>40</v>
      </c>
      <c r="Q23" s="88" t="s">
        <v>43</v>
      </c>
      <c r="R23" s="89"/>
      <c r="S23" s="90">
        <f ca="1">IFERROR(MAX(INDEX(INDIRECT(INDEX(Month_Dates,IF(MONTH(INDEX(Dates,1,1))&gt;O23,(12-MONTH(INDEX(Dates,1,1))+O23+1),(O23-MONTH(INDEX(Dates,1,1))+1)),1)),,MATCH(Q23,WeekDayHeader,0))),"")</f>
        <v>41390</v>
      </c>
      <c r="T23" s="4"/>
      <c r="U23" s="1" t="str">
        <f t="shared" ca="1" si="5"/>
        <v/>
      </c>
      <c r="V23" s="27">
        <f ca="1">IFERROR(IF(COUNTIF($U$3:U23,U23)=1,MATCH(U23,$S$3:$S$47,0),MATCH(U23,INDEX(INDIRECT(ADDRESS(ROW($S$3:$S$47)+V22,COLUMN(S22),1,1)):$S$47,,1),0)+V22),"")</f>
        <v>9</v>
      </c>
      <c r="W23" s="2" t="str">
        <f t="shared" ca="1" si="6"/>
        <v xml:space="preserve">  </v>
      </c>
    </row>
    <row r="24" spans="2:23" ht="15.75" thickBot="1" x14ac:dyDescent="0.3">
      <c r="B24" s="1">
        <f t="shared" si="7"/>
        <v>41296</v>
      </c>
      <c r="C24" s="1" t="str">
        <f>IFERROR(CONCATENATE(MONTH(B24)," ",(WEEKNUM(B24,DateCalc_WeekStartDay_ReturnType)-WEEKNUM(DATE(YEAR(B24),MONTH(B24),1),DateCalc_WeekStartDay_ReturnType)+1)," ",WEEKDAY(B24,DateCalc_WeekStartDay_ReturnType)),"")</f>
        <v>1 4 3</v>
      </c>
      <c r="D24" s="24">
        <f t="shared" si="3"/>
        <v>1</v>
      </c>
      <c r="F24" s="9" t="str">
        <f>IF(ISTEXT(Inputs!A36),Inputs!A36,"")</f>
        <v/>
      </c>
      <c r="G24" s="6" t="str">
        <f>IF(ISBLANK(Inputs!B36),"",IFERROR(DATE(2012,MONTH(Inputs!B36),DAY(Inputs!B36)),""))</f>
        <v/>
      </c>
      <c r="H24" s="6" t="str">
        <f>IF(ISBLANK(Inputs!B36),"",IFERROR(Inputs!B36,""))</f>
        <v/>
      </c>
      <c r="I24" s="10" t="str">
        <f t="shared" si="0"/>
        <v/>
      </c>
      <c r="J24" s="11">
        <f ca="1">IFERROR(IF(COUNTIF($I$3:I24,I24)=1,MATCH(I24,INDEX(Input_Events,,2),0),MATCH(I24,INDEX(INDIRECT(ADDRESS(ROW(Input_Events)+J23,6,1,1)):'data'!$G$102,,2),0)+J23),"")</f>
        <v>22</v>
      </c>
      <c r="K24" s="11" t="str">
        <f t="shared" ca="1" si="1"/>
        <v/>
      </c>
      <c r="M24" s="184"/>
      <c r="N24" s="80" t="s">
        <v>42</v>
      </c>
      <c r="O24" s="81">
        <v>5</v>
      </c>
      <c r="P24" s="81" t="s">
        <v>40</v>
      </c>
      <c r="Q24" s="81" t="s">
        <v>20</v>
      </c>
      <c r="R24" s="79"/>
      <c r="S24" s="90">
        <f ca="1">IFERROR(MAX(INDEX(INDIRECT(INDEX(Month_Dates,IF(MONTH(INDEX(Dates,1,1))&gt;O24,(12-MONTH(INDEX(Dates,1,1))+O24+1),(O24-MONTH(INDEX(Dates,1,1))+1)),1)),,MATCH(Q24,WeekDayHeader,0))),"")</f>
        <v>41421</v>
      </c>
      <c r="U24" s="1" t="str">
        <f t="shared" ca="1" si="5"/>
        <v/>
      </c>
      <c r="V24" s="27">
        <f ca="1">IFERROR(IF(COUNTIF($U$3:U24,U24)=1,MATCH(U24,$S$3:$S$47,0),MATCH(U24,INDEX(INDIRECT(ADDRESS(ROW($S$3:$S$47)+V23,COLUMN(S23),1,1)):$S$47,,1),0)+V23),"")</f>
        <v>10</v>
      </c>
      <c r="W24" s="2" t="str">
        <f t="shared" ca="1" si="6"/>
        <v xml:space="preserve">  </v>
      </c>
    </row>
    <row r="25" spans="2:23" ht="15.75" thickBot="1" x14ac:dyDescent="0.3">
      <c r="B25" s="1">
        <f t="shared" si="7"/>
        <v>41297</v>
      </c>
      <c r="C25" s="1" t="str">
        <f>IFERROR(CONCATENATE(MONTH(B25)," ",(WEEKNUM(B25,DateCalc_WeekStartDay_ReturnType)-WEEKNUM(DATE(YEAR(B25),MONTH(B25),1),DateCalc_WeekStartDay_ReturnType)+1)," ",WEEKDAY(B25,DateCalc_WeekStartDay_ReturnType)),"")</f>
        <v>1 4 4</v>
      </c>
      <c r="D25" s="24">
        <f t="shared" si="3"/>
        <v>1</v>
      </c>
      <c r="F25" s="9" t="str">
        <f>IF(ISTEXT(Inputs!A37),Inputs!A37,"")</f>
        <v/>
      </c>
      <c r="G25" s="6" t="str">
        <f>IF(ISBLANK(Inputs!B37),"",IFERROR(DATE(2012,MONTH(Inputs!B37),DAY(Inputs!B37)),""))</f>
        <v/>
      </c>
      <c r="H25" s="6" t="str">
        <f>IF(ISBLANK(Inputs!B37),"",IFERROR(Inputs!B37,""))</f>
        <v/>
      </c>
      <c r="I25" s="10" t="str">
        <f t="shared" si="0"/>
        <v/>
      </c>
      <c r="J25" s="11">
        <f ca="1">IFERROR(IF(COUNTIF($I$3:I25,I25)=1,MATCH(I25,INDEX(Input_Events,,2),0),MATCH(I25,INDEX(INDIRECT(ADDRESS(ROW(Input_Events)+J24,6,1,1)):'data'!$G$102,,2),0)+J24),"")</f>
        <v>23</v>
      </c>
      <c r="K25" s="11" t="str">
        <f t="shared" ca="1" si="1"/>
        <v/>
      </c>
      <c r="M25" s="184"/>
      <c r="N25" s="81"/>
      <c r="O25" s="81"/>
      <c r="P25" s="81"/>
      <c r="Q25" s="81"/>
      <c r="R25" s="79"/>
      <c r="S25" s="90" t="str">
        <f ca="1">IFERROR(MAX(INDEX(INDIRECT(INDEX(Month_Dates,IF(MONTH(INDEX(Dates,1,1))&gt;O25,(12-MONTH(INDEX(Dates,1,1))+O25+1),(O25-MONTH(INDEX(Dates,1,1))+1)),1)),,MATCH(Q25,WeekDayHeader,0))),"")</f>
        <v/>
      </c>
      <c r="U25" s="1" t="str">
        <f t="shared" ca="1" si="5"/>
        <v/>
      </c>
      <c r="V25" s="27">
        <f ca="1">IFERROR(IF(COUNTIF($U$3:U25,U25)=1,MATCH(U25,$S$3:$S$47,0),MATCH(U25,INDEX(INDIRECT(ADDRESS(ROW($S$3:$S$47)+V24,COLUMN(S24),1,1)):$S$47,,1),0)+V24),"")</f>
        <v>11</v>
      </c>
      <c r="W25" s="2" t="str">
        <f t="shared" ca="1" si="6"/>
        <v xml:space="preserve">  </v>
      </c>
    </row>
    <row r="26" spans="2:23" ht="15.75" thickBot="1" x14ac:dyDescent="0.3">
      <c r="B26" s="1">
        <f t="shared" si="7"/>
        <v>41298</v>
      </c>
      <c r="C26" s="1" t="str">
        <f>IFERROR(CONCATENATE(MONTH(B26)," ",(WEEKNUM(B26,DateCalc_WeekStartDay_ReturnType)-WEEKNUM(DATE(YEAR(B26),MONTH(B26),1),DateCalc_WeekStartDay_ReturnType)+1)," ",WEEKDAY(B26,DateCalc_WeekStartDay_ReturnType)),"")</f>
        <v>1 4 5</v>
      </c>
      <c r="D26" s="24">
        <f t="shared" si="3"/>
        <v>1</v>
      </c>
      <c r="F26" s="9" t="str">
        <f>IF(ISTEXT(Inputs!A38),Inputs!A38,"")</f>
        <v/>
      </c>
      <c r="G26" s="6" t="str">
        <f>IF(ISBLANK(Inputs!B38),"",IFERROR(DATE(2012,MONTH(Inputs!B38),DAY(Inputs!B38)),""))</f>
        <v/>
      </c>
      <c r="H26" s="6" t="str">
        <f>IF(ISBLANK(Inputs!B38),"",IFERROR(Inputs!B38,""))</f>
        <v/>
      </c>
      <c r="I26" s="10" t="str">
        <f t="shared" si="0"/>
        <v/>
      </c>
      <c r="J26" s="11">
        <f ca="1">IFERROR(IF(COUNTIF($I$3:I26,I26)=1,MATCH(I26,INDEX(Input_Events,,2),0),MATCH(I26,INDEX(INDIRECT(ADDRESS(ROW(Input_Events)+J25,6,1,1)):'data'!$G$102,,2),0)+J25),"")</f>
        <v>24</v>
      </c>
      <c r="K26" s="11" t="str">
        <f t="shared" ca="1" si="1"/>
        <v/>
      </c>
      <c r="M26" s="184"/>
      <c r="N26" s="81"/>
      <c r="O26" s="81"/>
      <c r="P26" s="81"/>
      <c r="Q26" s="81"/>
      <c r="R26" s="79"/>
      <c r="S26" s="90" t="str">
        <f ca="1">IFERROR(MAX(INDEX(INDIRECT(INDEX(Month_Dates,IF(MONTH(INDEX(Dates,1,1))&gt;O26,(12-MONTH(INDEX(Dates,1,1))+O26+1),(O26-MONTH(INDEX(Dates,1,1))+1)),1)),,MATCH(Q26,WeekDayHeader,0))),"")</f>
        <v/>
      </c>
      <c r="U26" s="1" t="str">
        <f t="shared" ca="1" si="5"/>
        <v/>
      </c>
      <c r="V26" s="27">
        <f ca="1">IFERROR(IF(COUNTIF($U$3:U26,U26)=1,MATCH(U26,$S$3:$S$47,0),MATCH(U26,INDEX(INDIRECT(ADDRESS(ROW($S$3:$S$47)+V25,COLUMN(S25),1,1)):$S$47,,1),0)+V25),"")</f>
        <v>12</v>
      </c>
      <c r="W26" s="2" t="str">
        <f t="shared" ca="1" si="6"/>
        <v xml:space="preserve">  </v>
      </c>
    </row>
    <row r="27" spans="2:23" ht="15.75" thickBot="1" x14ac:dyDescent="0.3">
      <c r="B27" s="1">
        <f t="shared" si="7"/>
        <v>41299</v>
      </c>
      <c r="C27" s="1" t="str">
        <f>IFERROR(CONCATENATE(MONTH(B27)," ",(WEEKNUM(B27,DateCalc_WeekStartDay_ReturnType)-WEEKNUM(DATE(YEAR(B27),MONTH(B27),1),DateCalc_WeekStartDay_ReturnType)+1)," ",WEEKDAY(B27,DateCalc_WeekStartDay_ReturnType)),"")</f>
        <v>1 4 6</v>
      </c>
      <c r="D27" s="24">
        <f t="shared" si="3"/>
        <v>1</v>
      </c>
      <c r="F27" s="9" t="str">
        <f>IF(ISTEXT(Inputs!A39),Inputs!A39,"")</f>
        <v/>
      </c>
      <c r="G27" s="6" t="str">
        <f>IF(ISBLANK(Inputs!B39),"",IFERROR(DATE(2012,MONTH(Inputs!B39),DAY(Inputs!B39)),""))</f>
        <v/>
      </c>
      <c r="H27" s="6" t="str">
        <f>IF(ISBLANK(Inputs!B39),"",IFERROR(Inputs!B39,""))</f>
        <v/>
      </c>
      <c r="I27" s="10" t="str">
        <f t="shared" si="0"/>
        <v/>
      </c>
      <c r="J27" s="11">
        <f ca="1">IFERROR(IF(COUNTIF($I$3:I27,I27)=1,MATCH(I27,INDEX(Input_Events,,2),0),MATCH(I27,INDEX(INDIRECT(ADDRESS(ROW(Input_Events)+J26,6,1,1)):'data'!$G$102,,2),0)+J26),"")</f>
        <v>25</v>
      </c>
      <c r="K27" s="11" t="str">
        <f t="shared" ca="1" si="1"/>
        <v/>
      </c>
      <c r="M27" s="185"/>
      <c r="N27" s="91"/>
      <c r="O27" s="91"/>
      <c r="P27" s="91"/>
      <c r="Q27" s="91"/>
      <c r="R27" s="92"/>
      <c r="S27" s="90" t="str">
        <f ca="1">IFERROR(MAX(INDEX(INDIRECT(INDEX(Month_Dates,IF(MONTH(INDEX(Dates,1,1))&gt;O27,(12-MONTH(INDEX(Dates,1,1))+O27+1),(O27-MONTH(INDEX(Dates,1,1))+1)),1)),,MATCH(Q27,WeekDayHeader,0))),"")</f>
        <v/>
      </c>
      <c r="U27" s="1" t="str">
        <f t="shared" ca="1" si="5"/>
        <v/>
      </c>
      <c r="V27" s="27">
        <f ca="1">IFERROR(IF(COUNTIF($U$3:U27,U27)=1,MATCH(U27,$S$3:$S$47,0),MATCH(U27,INDEX(INDIRECT(ADDRESS(ROW($S$3:$S$47)+V26,COLUMN(S26),1,1)):$S$47,,1),0)+V26),"")</f>
        <v>13</v>
      </c>
      <c r="W27" s="2" t="str">
        <f t="shared" ca="1" si="6"/>
        <v xml:space="preserve">  </v>
      </c>
    </row>
    <row r="28" spans="2:23" x14ac:dyDescent="0.25">
      <c r="B28" s="1">
        <f t="shared" si="7"/>
        <v>41300</v>
      </c>
      <c r="C28" s="1" t="str">
        <f>IFERROR(CONCATENATE(MONTH(B28)," ",(WEEKNUM(B28,DateCalc_WeekStartDay_ReturnType)-WEEKNUM(DATE(YEAR(B28),MONTH(B28),1),DateCalc_WeekStartDay_ReturnType)+1)," ",WEEKDAY(B28,DateCalc_WeekStartDay_ReturnType)),"")</f>
        <v>1 4 7</v>
      </c>
      <c r="D28" s="24">
        <f t="shared" si="3"/>
        <v>1</v>
      </c>
      <c r="F28" s="9" t="str">
        <f>IF(ISTEXT(Inputs!A40),Inputs!A40,"")</f>
        <v/>
      </c>
      <c r="G28" s="6" t="str">
        <f>IF(ISBLANK(Inputs!B40),"",IFERROR(DATE(2012,MONTH(Inputs!B40),DAY(Inputs!B40)),""))</f>
        <v/>
      </c>
      <c r="H28" s="6" t="str">
        <f>IF(ISBLANK(Inputs!B40),"",IFERROR(Inputs!B40,""))</f>
        <v/>
      </c>
      <c r="I28" s="10" t="str">
        <f t="shared" si="0"/>
        <v/>
      </c>
      <c r="J28" s="11">
        <f ca="1">IFERROR(IF(COUNTIF($I$3:I28,I28)=1,MATCH(I28,INDEX(Input_Events,,2),0),MATCH(I28,INDEX(INDIRECT(ADDRESS(ROW(Input_Events)+J27,6,1,1)):'data'!$G$102,,2),0)+J27),"")</f>
        <v>26</v>
      </c>
      <c r="K28" s="11" t="str">
        <f t="shared" ca="1" si="1"/>
        <v/>
      </c>
      <c r="M28" s="188" t="s">
        <v>67</v>
      </c>
      <c r="N28" s="83" t="s">
        <v>31</v>
      </c>
      <c r="O28" s="84">
        <v>2</v>
      </c>
      <c r="P28" s="84">
        <v>14</v>
      </c>
      <c r="Q28" s="85"/>
      <c r="R28" s="85"/>
      <c r="S28" s="86">
        <f t="shared" ref="S28:S47" si="8">IF(INDEX(MonthsArray,MATCH(InputMonth,INDEX(MonthsArray,,2),0),1)&lt;=O28,DATE(InputYear,O28,P28),IF(ISBLANK(N28),"",DATE(InputYear+1,O28,P28)))</f>
        <v>41319</v>
      </c>
      <c r="U28" s="1" t="str">
        <f t="shared" ca="1" si="5"/>
        <v/>
      </c>
      <c r="V28" s="27">
        <f ca="1">IFERROR(IF(COUNTIF($U$3:U28,U28)=1,MATCH(U28,$S$3:$S$47,0),MATCH(U28,INDEX(INDIRECT(ADDRESS(ROW($S$3:$S$47)+V27,COLUMN(S27),1,1)):$S$47,,1),0)+V27),"")</f>
        <v>14</v>
      </c>
      <c r="W28" s="2" t="str">
        <f t="shared" ca="1" si="6"/>
        <v xml:space="preserve">  </v>
      </c>
    </row>
    <row r="29" spans="2:23" x14ac:dyDescent="0.25">
      <c r="B29" s="1">
        <f t="shared" si="7"/>
        <v>41301</v>
      </c>
      <c r="C29" s="1" t="str">
        <f>IFERROR(CONCATENATE(MONTH(B29)," ",(WEEKNUM(B29,DateCalc_WeekStartDay_ReturnType)-WEEKNUM(DATE(YEAR(B29),MONTH(B29),1),DateCalc_WeekStartDay_ReturnType)+1)," ",WEEKDAY(B29,DateCalc_WeekStartDay_ReturnType)),"")</f>
        <v>1 5 1</v>
      </c>
      <c r="D29" s="24">
        <f t="shared" si="3"/>
        <v>1</v>
      </c>
      <c r="F29" s="9" t="str">
        <f>IF(ISTEXT(Inputs!A41),Inputs!A41,"")</f>
        <v/>
      </c>
      <c r="G29" s="6" t="str">
        <f>IF(ISBLANK(Inputs!B41),"",IFERROR(DATE(2012,MONTH(Inputs!B41),DAY(Inputs!B41)),""))</f>
        <v/>
      </c>
      <c r="H29" s="6" t="str">
        <f>IF(ISBLANK(Inputs!B41),"",IFERROR(Inputs!B41,""))</f>
        <v/>
      </c>
      <c r="I29" s="10" t="str">
        <f t="shared" si="0"/>
        <v/>
      </c>
      <c r="J29" s="11">
        <f ca="1">IFERROR(IF(COUNTIF($I$3:I29,I29)=1,MATCH(I29,INDEX(Input_Events,,2),0),MATCH(I29,INDEX(INDIRECT(ADDRESS(ROW(Input_Events)+J28,6,1,1)):'data'!$G$102,,2),0)+J28),"")</f>
        <v>27</v>
      </c>
      <c r="K29" s="11" t="str">
        <f t="shared" ca="1" si="1"/>
        <v/>
      </c>
      <c r="M29" s="189"/>
      <c r="N29" s="2" t="s">
        <v>32</v>
      </c>
      <c r="O29" s="2">
        <v>4</v>
      </c>
      <c r="P29" s="2">
        <v>22</v>
      </c>
      <c r="Q29" s="79"/>
      <c r="R29" s="79"/>
      <c r="S29" s="86">
        <f t="shared" si="8"/>
        <v>41386</v>
      </c>
      <c r="U29" s="1" t="str">
        <f t="shared" ca="1" si="5"/>
        <v/>
      </c>
      <c r="V29" s="27">
        <f ca="1">IFERROR(IF(COUNTIF($U$3:U29,U29)=1,MATCH(U29,$S$3:$S$47,0),MATCH(U29,INDEX(INDIRECT(ADDRESS(ROW($S$3:$S$47)+V28,COLUMN(S28),1,1)):$S$47,,1),0)+V28),"")</f>
        <v>15</v>
      </c>
      <c r="W29" s="2" t="str">
        <f t="shared" ca="1" si="6"/>
        <v xml:space="preserve">  </v>
      </c>
    </row>
    <row r="30" spans="2:23" x14ac:dyDescent="0.25">
      <c r="B30" s="1">
        <f t="shared" si="7"/>
        <v>41302</v>
      </c>
      <c r="C30" s="1" t="str">
        <f>IFERROR(CONCATENATE(MONTH(B30)," ",(WEEKNUM(B30,DateCalc_WeekStartDay_ReturnType)-WEEKNUM(DATE(YEAR(B30),MONTH(B30),1),DateCalc_WeekStartDay_ReturnType)+1)," ",WEEKDAY(B30,DateCalc_WeekStartDay_ReturnType)),"")</f>
        <v>1 5 2</v>
      </c>
      <c r="D30" s="24">
        <f t="shared" si="3"/>
        <v>1</v>
      </c>
      <c r="F30" s="9" t="str">
        <f>IF(ISTEXT(Inputs!A42),Inputs!A42,"")</f>
        <v/>
      </c>
      <c r="G30" s="6" t="str">
        <f>IF(ISBLANK(Inputs!B42),"",IFERROR(DATE(2012,MONTH(Inputs!B42),DAY(Inputs!B42)),""))</f>
        <v/>
      </c>
      <c r="H30" s="6" t="str">
        <f>IF(ISBLANK(Inputs!B42),"",IFERROR(Inputs!B42,""))</f>
        <v/>
      </c>
      <c r="I30" s="10" t="str">
        <f t="shared" si="0"/>
        <v/>
      </c>
      <c r="J30" s="11">
        <f ca="1">IFERROR(IF(COUNTIF($I$3:I30,I30)=1,MATCH(I30,INDEX(Input_Events,,2),0),MATCH(I30,INDEX(INDIRECT(ADDRESS(ROW(Input_Events)+J29,6,1,1)):'data'!$G$102,,2),0)+J29),"")</f>
        <v>28</v>
      </c>
      <c r="K30" s="11" t="str">
        <f t="shared" ca="1" si="1"/>
        <v/>
      </c>
      <c r="M30" s="189"/>
      <c r="N30" s="2" t="s">
        <v>33</v>
      </c>
      <c r="O30" s="2">
        <v>6</v>
      </c>
      <c r="P30" s="2">
        <v>14</v>
      </c>
      <c r="Q30" s="79"/>
      <c r="R30" s="79"/>
      <c r="S30" s="86">
        <f t="shared" si="8"/>
        <v>41439</v>
      </c>
      <c r="U30" s="1" t="str">
        <f t="shared" ca="1" si="5"/>
        <v/>
      </c>
      <c r="V30" s="27">
        <f ca="1">IFERROR(IF(COUNTIF($U$3:U30,U30)=1,MATCH(U30,$S$3:$S$47,0),MATCH(U30,INDEX(INDIRECT(ADDRESS(ROW($S$3:$S$47)+V29,COLUMN(S29),1,1)):$S$47,,1),0)+V29),"")</f>
        <v>16</v>
      </c>
      <c r="W30" s="2" t="str">
        <f t="shared" ca="1" si="6"/>
        <v xml:space="preserve">  </v>
      </c>
    </row>
    <row r="31" spans="2:23" x14ac:dyDescent="0.25">
      <c r="B31" s="1">
        <f t="shared" si="7"/>
        <v>41303</v>
      </c>
      <c r="C31" s="1" t="str">
        <f>IFERROR(CONCATENATE(MONTH(B31)," ",(WEEKNUM(B31,DateCalc_WeekStartDay_ReturnType)-WEEKNUM(DATE(YEAR(B31),MONTH(B31),1),DateCalc_WeekStartDay_ReturnType)+1)," ",WEEKDAY(B31,DateCalc_WeekStartDay_ReturnType)),"")</f>
        <v>1 5 3</v>
      </c>
      <c r="D31" s="24">
        <f t="shared" si="3"/>
        <v>1</v>
      </c>
      <c r="F31" s="9" t="str">
        <f>IF(ISTEXT(Inputs!A43),Inputs!A43,"")</f>
        <v/>
      </c>
      <c r="G31" s="6" t="str">
        <f>IF(ISBLANK(Inputs!B43),"",IFERROR(DATE(2012,MONTH(Inputs!B43),DAY(Inputs!B43)),""))</f>
        <v/>
      </c>
      <c r="H31" s="6" t="str">
        <f>IF(ISBLANK(Inputs!B43),"",IFERROR(Inputs!B43,""))</f>
        <v/>
      </c>
      <c r="I31" s="10" t="str">
        <f t="shared" si="0"/>
        <v/>
      </c>
      <c r="J31" s="11">
        <f ca="1">IFERROR(IF(COUNTIF($I$3:I31,I31)=1,MATCH(I31,INDEX(Input_Events,,2),0),MATCH(I31,INDEX(INDIRECT(ADDRESS(ROW(Input_Events)+J30,6,1,1)):'data'!$G$102,,2),0)+J30),"")</f>
        <v>29</v>
      </c>
      <c r="K31" s="11" t="str">
        <f t="shared" ca="1" si="1"/>
        <v/>
      </c>
      <c r="M31" s="189"/>
      <c r="N31" s="2" t="s">
        <v>34</v>
      </c>
      <c r="O31" s="2">
        <v>7</v>
      </c>
      <c r="P31" s="2">
        <v>4</v>
      </c>
      <c r="Q31" s="79"/>
      <c r="R31" s="79"/>
      <c r="S31" s="86">
        <f t="shared" si="8"/>
        <v>41459</v>
      </c>
      <c r="U31" s="1" t="str">
        <f t="shared" ca="1" si="5"/>
        <v/>
      </c>
      <c r="V31" s="27">
        <f ca="1">IFERROR(IF(COUNTIF($U$3:U31,U31)=1,MATCH(U31,$S$3:$S$47,0),MATCH(U31,INDEX(INDIRECT(ADDRESS(ROW($S$3:$S$47)+V30,COLUMN(S30),1,1)):$S$47,,1),0)+V30),"")</f>
        <v>17</v>
      </c>
      <c r="W31" s="2" t="str">
        <f t="shared" ca="1" si="6"/>
        <v xml:space="preserve">  </v>
      </c>
    </row>
    <row r="32" spans="2:23" x14ac:dyDescent="0.25">
      <c r="B32" s="1">
        <f t="shared" si="7"/>
        <v>41304</v>
      </c>
      <c r="C32" s="1" t="str">
        <f>IFERROR(CONCATENATE(MONTH(B32)," ",(WEEKNUM(B32,DateCalc_WeekStartDay_ReturnType)-WEEKNUM(DATE(YEAR(B32),MONTH(B32),1),DateCalc_WeekStartDay_ReturnType)+1)," ",WEEKDAY(B32,DateCalc_WeekStartDay_ReturnType)),"")</f>
        <v>1 5 4</v>
      </c>
      <c r="D32" s="24">
        <f t="shared" si="3"/>
        <v>1</v>
      </c>
      <c r="F32" s="9" t="str">
        <f>IF(ISTEXT(Inputs!A44),Inputs!A44,"")</f>
        <v/>
      </c>
      <c r="G32" s="6" t="str">
        <f>IF(ISBLANK(Inputs!B44),"",IFERROR(DATE(2012,MONTH(Inputs!B44),DAY(Inputs!B44)),""))</f>
        <v/>
      </c>
      <c r="H32" s="6" t="str">
        <f>IF(ISBLANK(Inputs!B44),"",IFERROR(Inputs!B44,""))</f>
        <v/>
      </c>
      <c r="I32" s="10" t="str">
        <f t="shared" si="0"/>
        <v/>
      </c>
      <c r="J32" s="11">
        <f ca="1">IFERROR(IF(COUNTIF($I$3:I32,I32)=1,MATCH(I32,INDEX(Input_Events,,2),0),MATCH(I32,INDEX(INDIRECT(ADDRESS(ROW(Input_Events)+J31,6,1,1)):'data'!$G$102,,2),0)+J31),"")</f>
        <v>30</v>
      </c>
      <c r="K32" s="11" t="str">
        <f t="shared" ca="1" si="1"/>
        <v/>
      </c>
      <c r="M32" s="189"/>
      <c r="N32" s="2" t="s">
        <v>35</v>
      </c>
      <c r="O32" s="2">
        <v>9</v>
      </c>
      <c r="P32" s="2">
        <v>11</v>
      </c>
      <c r="Q32" s="79"/>
      <c r="R32" s="79"/>
      <c r="S32" s="86">
        <f t="shared" si="8"/>
        <v>41528</v>
      </c>
      <c r="U32" s="1" t="str">
        <f t="shared" ca="1" si="5"/>
        <v/>
      </c>
      <c r="V32" s="27">
        <f ca="1">IFERROR(IF(COUNTIF($U$3:U32,U32)=1,MATCH(U32,$S$3:$S$47,0),MATCH(U32,INDEX(INDIRECT(ADDRESS(ROW($S$3:$S$47)+V31,COLUMN(S31),1,1)):$S$47,,1),0)+V31),"")</f>
        <v>18</v>
      </c>
      <c r="W32" s="2" t="str">
        <f t="shared" ca="1" si="6"/>
        <v xml:space="preserve">  </v>
      </c>
    </row>
    <row r="33" spans="2:23" x14ac:dyDescent="0.25">
      <c r="B33" s="1">
        <f t="shared" si="7"/>
        <v>41305</v>
      </c>
      <c r="C33" s="1" t="str">
        <f>IFERROR(CONCATENATE(MONTH(B33)," ",(WEEKNUM(B33,DateCalc_WeekStartDay_ReturnType)-WEEKNUM(DATE(YEAR(B33),MONTH(B33),1),DateCalc_WeekStartDay_ReturnType)+1)," ",WEEKDAY(B33,DateCalc_WeekStartDay_ReturnType)),"")</f>
        <v>1 5 5</v>
      </c>
      <c r="D33" s="24">
        <f t="shared" si="3"/>
        <v>1</v>
      </c>
      <c r="F33" s="9" t="str">
        <f>IF(ISTEXT(Inputs!A45),Inputs!A45,"")</f>
        <v/>
      </c>
      <c r="G33" s="6" t="str">
        <f>IF(ISBLANK(Inputs!B45),"",IFERROR(DATE(2012,MONTH(Inputs!B45),DAY(Inputs!B45)),""))</f>
        <v/>
      </c>
      <c r="H33" s="6" t="str">
        <f>IF(ISBLANK(Inputs!B45),"",IFERROR(Inputs!B45,""))</f>
        <v/>
      </c>
      <c r="I33" s="10" t="str">
        <f t="shared" si="0"/>
        <v/>
      </c>
      <c r="J33" s="11">
        <f ca="1">IFERROR(IF(COUNTIF($I$3:I33,I33)=1,MATCH(I33,INDEX(Input_Events,,2),0),MATCH(I33,INDEX(INDIRECT(ADDRESS(ROW(Input_Events)+J32,6,1,1)):'data'!$G$102,,2),0)+J32),"")</f>
        <v>31</v>
      </c>
      <c r="K33" s="11" t="str">
        <f t="shared" ca="1" si="1"/>
        <v/>
      </c>
      <c r="M33" s="189"/>
      <c r="N33" s="2" t="s">
        <v>36</v>
      </c>
      <c r="O33" s="2">
        <v>10</v>
      </c>
      <c r="P33" s="2">
        <v>31</v>
      </c>
      <c r="Q33" s="79"/>
      <c r="R33" s="79"/>
      <c r="S33" s="86">
        <f t="shared" si="8"/>
        <v>41578</v>
      </c>
      <c r="U33" s="1" t="str">
        <f t="shared" ca="1" si="5"/>
        <v/>
      </c>
      <c r="V33" s="27">
        <f ca="1">IFERROR(IF(COUNTIF($U$3:U33,U33)=1,MATCH(U33,$S$3:$S$47,0),MATCH(U33,INDEX(INDIRECT(ADDRESS(ROW($S$3:$S$47)+V32,COLUMN(S32),1,1)):$S$47,,1),0)+V32),"")</f>
        <v>19</v>
      </c>
      <c r="W33" s="2" t="str">
        <f t="shared" ca="1" si="6"/>
        <v xml:space="preserve">  </v>
      </c>
    </row>
    <row r="34" spans="2:23" x14ac:dyDescent="0.25">
      <c r="B34" s="1">
        <f t="shared" si="7"/>
        <v>41306</v>
      </c>
      <c r="C34" s="1" t="str">
        <f>IFERROR(CONCATENATE(MONTH(B34)," ",(WEEKNUM(B34,DateCalc_WeekStartDay_ReturnType)-WEEKNUM(DATE(YEAR(B34),MONTH(B34),1),DateCalc_WeekStartDay_ReturnType)+1)," ",WEEKDAY(B34,DateCalc_WeekStartDay_ReturnType)),"")</f>
        <v>2 1 6</v>
      </c>
      <c r="D34" s="24">
        <f t="shared" si="3"/>
        <v>2</v>
      </c>
      <c r="F34" s="9" t="str">
        <f>IF(ISTEXT(Inputs!A46),Inputs!A46,"")</f>
        <v/>
      </c>
      <c r="G34" s="6" t="str">
        <f>IF(ISBLANK(Inputs!B46),"",IFERROR(DATE(2012,MONTH(Inputs!B46),DAY(Inputs!B46)),""))</f>
        <v/>
      </c>
      <c r="H34" s="6" t="str">
        <f>IF(ISBLANK(Inputs!B46),"",IFERROR(Inputs!B46,""))</f>
        <v/>
      </c>
      <c r="I34" s="10" t="str">
        <f t="shared" si="0"/>
        <v/>
      </c>
      <c r="J34" s="11">
        <f ca="1">IFERROR(IF(COUNTIF($I$3:I34,I34)=1,MATCH(I34,INDEX(Input_Events,,2),0),MATCH(I34,INDEX(INDIRECT(ADDRESS(ROW(Input_Events)+J33,6,1,1)):'data'!$G$102,,2),0)+J33),"")</f>
        <v>32</v>
      </c>
      <c r="K34" s="11" t="str">
        <f t="shared" ca="1" si="1"/>
        <v/>
      </c>
      <c r="M34" s="189"/>
      <c r="N34" s="2" t="s">
        <v>37</v>
      </c>
      <c r="O34" s="2">
        <v>11</v>
      </c>
      <c r="P34" s="2">
        <v>11</v>
      </c>
      <c r="Q34" s="79"/>
      <c r="R34" s="79"/>
      <c r="S34" s="86">
        <f t="shared" si="8"/>
        <v>41589</v>
      </c>
      <c r="U34" s="1" t="str">
        <f t="shared" ca="1" si="5"/>
        <v/>
      </c>
      <c r="V34" s="27">
        <f ca="1">IFERROR(IF(COUNTIF($U$3:U34,U34)=1,MATCH(U34,$S$3:$S$47,0),MATCH(U34,INDEX(INDIRECT(ADDRESS(ROW($S$3:$S$47)+V33,COLUMN(S33),1,1)):$S$47,,1),0)+V33),"")</f>
        <v>20</v>
      </c>
      <c r="W34" s="2" t="str">
        <f t="shared" ca="1" si="6"/>
        <v xml:space="preserve">  </v>
      </c>
    </row>
    <row r="35" spans="2:23" x14ac:dyDescent="0.25">
      <c r="B35" s="1">
        <f t="shared" si="7"/>
        <v>41307</v>
      </c>
      <c r="C35" s="1" t="str">
        <f>IFERROR(CONCATENATE(MONTH(B35)," ",(WEEKNUM(B35,DateCalc_WeekStartDay_ReturnType)-WEEKNUM(DATE(YEAR(B35),MONTH(B35),1),DateCalc_WeekStartDay_ReturnType)+1)," ",WEEKDAY(B35,DateCalc_WeekStartDay_ReturnType)),"")</f>
        <v>2 1 7</v>
      </c>
      <c r="D35" s="24">
        <f t="shared" si="3"/>
        <v>2</v>
      </c>
      <c r="F35" s="9" t="str">
        <f>IF(ISTEXT(Inputs!A47),Inputs!A47,"")</f>
        <v/>
      </c>
      <c r="G35" s="6" t="str">
        <f>IF(ISBLANK(Inputs!B47),"",IFERROR(DATE(2012,MONTH(Inputs!B47),DAY(Inputs!B47)),""))</f>
        <v/>
      </c>
      <c r="H35" s="6" t="str">
        <f>IF(ISBLANK(Inputs!B47),"",IFERROR(Inputs!B47,""))</f>
        <v/>
      </c>
      <c r="I35" s="10" t="str">
        <f t="shared" si="0"/>
        <v/>
      </c>
      <c r="J35" s="11">
        <f ca="1">IFERROR(IF(COUNTIF($I$3:I35,I35)=1,MATCH(I35,INDEX(Input_Events,,2),0),MATCH(I35,INDEX(INDIRECT(ADDRESS(ROW(Input_Events)+J34,6,1,1)):'data'!$G$102,,2),0)+J34),"")</f>
        <v>33</v>
      </c>
      <c r="K35" s="11" t="str">
        <f t="shared" ca="1" si="1"/>
        <v/>
      </c>
      <c r="M35" s="189"/>
      <c r="N35" s="2" t="s">
        <v>38</v>
      </c>
      <c r="O35" s="2">
        <v>12</v>
      </c>
      <c r="P35" s="2">
        <v>7</v>
      </c>
      <c r="Q35" s="79"/>
      <c r="R35" s="79"/>
      <c r="S35" s="86">
        <f t="shared" si="8"/>
        <v>41615</v>
      </c>
      <c r="U35" s="1" t="str">
        <f t="shared" ca="1" si="5"/>
        <v/>
      </c>
      <c r="V35" s="27">
        <f ca="1">IFERROR(IF(COUNTIF($U$3:U35,U35)=1,MATCH(U35,$S$3:$S$47,0),MATCH(U35,INDEX(INDIRECT(ADDRESS(ROW($S$3:$S$47)+V34,COLUMN(S34),1,1)):$S$47,,1),0)+V34),"")</f>
        <v>23</v>
      </c>
      <c r="W35" s="2" t="str">
        <f t="shared" ca="1" si="6"/>
        <v xml:space="preserve">  </v>
      </c>
    </row>
    <row r="36" spans="2:23" x14ac:dyDescent="0.25">
      <c r="B36" s="1">
        <f t="shared" si="7"/>
        <v>41308</v>
      </c>
      <c r="C36" s="1" t="str">
        <f>IFERROR(CONCATENATE(MONTH(B36)," ",(WEEKNUM(B36,DateCalc_WeekStartDay_ReturnType)-WEEKNUM(DATE(YEAR(B36),MONTH(B36),1),DateCalc_WeekStartDay_ReturnType)+1)," ",WEEKDAY(B36,DateCalc_WeekStartDay_ReturnType)),"")</f>
        <v>2 2 1</v>
      </c>
      <c r="D36" s="24">
        <f t="shared" si="3"/>
        <v>2</v>
      </c>
      <c r="F36" s="9" t="str">
        <f>IF(ISTEXT(Inputs!A48),Inputs!A48,"")</f>
        <v/>
      </c>
      <c r="G36" s="6" t="str">
        <f>IF(ISBLANK(Inputs!B48),"",IFERROR(DATE(2012,MONTH(Inputs!B48),DAY(Inputs!B48)),""))</f>
        <v/>
      </c>
      <c r="H36" s="6" t="str">
        <f>IF(ISBLANK(Inputs!B48),"",IFERROR(Inputs!B48,""))</f>
        <v/>
      </c>
      <c r="I36" s="10" t="str">
        <f t="shared" si="0"/>
        <v/>
      </c>
      <c r="J36" s="11">
        <f ca="1">IFERROR(IF(COUNTIF($I$3:I36,I36)=1,MATCH(I36,INDEX(Input_Events,,2),0),MATCH(I36,INDEX(INDIRECT(ADDRESS(ROW(Input_Events)+J35,6,1,1)):'data'!$G$102,,2),0)+J35),"")</f>
        <v>34</v>
      </c>
      <c r="K36" s="11" t="str">
        <f t="shared" ca="1" si="1"/>
        <v/>
      </c>
      <c r="M36" s="189"/>
      <c r="N36" s="2" t="s">
        <v>39</v>
      </c>
      <c r="O36" s="2">
        <v>12</v>
      </c>
      <c r="P36" s="2">
        <v>25</v>
      </c>
      <c r="Q36" s="79"/>
      <c r="R36" s="79"/>
      <c r="S36" s="86">
        <f t="shared" si="8"/>
        <v>41633</v>
      </c>
      <c r="U36" s="1" t="str">
        <f t="shared" ca="1" si="5"/>
        <v/>
      </c>
      <c r="V36" s="27">
        <f ca="1">IFERROR(IF(COUNTIF($U$3:U36,U36)=1,MATCH(U36,$S$3:$S$47,0),MATCH(U36,INDEX(INDIRECT(ADDRESS(ROW($S$3:$S$47)+V35,COLUMN(S35),1,1)):$S$47,,1),0)+V35),"")</f>
        <v>24</v>
      </c>
      <c r="W36" s="2" t="str">
        <f t="shared" ca="1" si="6"/>
        <v xml:space="preserve">  </v>
      </c>
    </row>
    <row r="37" spans="2:23" x14ac:dyDescent="0.25">
      <c r="B37" s="1">
        <f t="shared" si="7"/>
        <v>41309</v>
      </c>
      <c r="C37" s="1" t="str">
        <f>IFERROR(CONCATENATE(MONTH(B37)," ",(WEEKNUM(B37,DateCalc_WeekStartDay_ReturnType)-WEEKNUM(DATE(YEAR(B37),MONTH(B37),1),DateCalc_WeekStartDay_ReturnType)+1)," ",WEEKDAY(B37,DateCalc_WeekStartDay_ReturnType)),"")</f>
        <v>2 2 2</v>
      </c>
      <c r="D37" s="24">
        <f t="shared" si="3"/>
        <v>2</v>
      </c>
      <c r="F37" s="9" t="str">
        <f>IF(ISTEXT(Inputs!A49),Inputs!A49,"")</f>
        <v/>
      </c>
      <c r="G37" s="6" t="str">
        <f>IF(ISBLANK(Inputs!B49),"",IFERROR(DATE(2012,MONTH(Inputs!B49),DAY(Inputs!B49)),""))</f>
        <v/>
      </c>
      <c r="H37" s="6" t="str">
        <f>IF(ISBLANK(Inputs!B49),"",IFERROR(Inputs!B49,""))</f>
        <v/>
      </c>
      <c r="I37" s="10" t="str">
        <f t="shared" si="0"/>
        <v/>
      </c>
      <c r="J37" s="11">
        <f ca="1">IFERROR(IF(COUNTIF($I$3:I37,I37)=1,MATCH(I37,INDEX(Input_Events,,2),0),MATCH(I37,INDEX(INDIRECT(ADDRESS(ROW(Input_Events)+J36,6,1,1)):'data'!$G$102,,2),0)+J36),"")</f>
        <v>35</v>
      </c>
      <c r="K37" s="11" t="str">
        <f t="shared" ca="1" si="1"/>
        <v/>
      </c>
      <c r="M37" s="189"/>
      <c r="N37" s="2" t="s">
        <v>52</v>
      </c>
      <c r="O37" s="2">
        <v>1</v>
      </c>
      <c r="P37" s="2">
        <v>1</v>
      </c>
      <c r="Q37" s="79"/>
      <c r="R37" s="79"/>
      <c r="S37" s="86">
        <f t="shared" si="8"/>
        <v>41275</v>
      </c>
      <c r="U37" s="1" t="str">
        <f t="shared" ca="1" si="5"/>
        <v/>
      </c>
      <c r="V37" s="27">
        <f ca="1">IFERROR(IF(COUNTIF($U$3:U37,U37)=1,MATCH(U37,$S$3:$S$47,0),MATCH(U37,INDEX(INDIRECT(ADDRESS(ROW($S$3:$S$47)+V36,COLUMN(S36),1,1)):$S$47,,1),0)+V36),"")</f>
        <v>25</v>
      </c>
      <c r="W37" s="2" t="str">
        <f t="shared" ca="1" si="6"/>
        <v xml:space="preserve">  </v>
      </c>
    </row>
    <row r="38" spans="2:23" x14ac:dyDescent="0.25">
      <c r="B38" s="1">
        <f t="shared" si="7"/>
        <v>41310</v>
      </c>
      <c r="C38" s="1" t="str">
        <f>IFERROR(CONCATENATE(MONTH(B38)," ",(WEEKNUM(B38,DateCalc_WeekStartDay_ReturnType)-WEEKNUM(DATE(YEAR(B38),MONTH(B38),1),DateCalc_WeekStartDay_ReturnType)+1)," ",WEEKDAY(B38,DateCalc_WeekStartDay_ReturnType)),"")</f>
        <v>2 2 3</v>
      </c>
      <c r="D38" s="24">
        <f t="shared" si="3"/>
        <v>2</v>
      </c>
      <c r="F38" s="9" t="str">
        <f>IF(ISTEXT(Inputs!A50),Inputs!A50,"")</f>
        <v/>
      </c>
      <c r="G38" s="6" t="str">
        <f>IF(ISBLANK(Inputs!B50),"",IFERROR(DATE(2012,MONTH(Inputs!B50),DAY(Inputs!B50)),""))</f>
        <v/>
      </c>
      <c r="H38" s="6" t="str">
        <f>IF(ISBLANK(Inputs!B50),"",IFERROR(Inputs!B50,""))</f>
        <v/>
      </c>
      <c r="I38" s="10" t="str">
        <f t="shared" si="0"/>
        <v/>
      </c>
      <c r="J38" s="11">
        <f ca="1">IFERROR(IF(COUNTIF($I$3:I38,I38)=1,MATCH(I38,INDEX(Input_Events,,2),0),MATCH(I38,INDEX(INDIRECT(ADDRESS(ROW(Input_Events)+J37,6,1,1)):'data'!$G$102,,2),0)+J37),"")</f>
        <v>36</v>
      </c>
      <c r="K38" s="11" t="str">
        <f t="shared" ca="1" si="1"/>
        <v/>
      </c>
      <c r="M38" s="189"/>
      <c r="N38" s="2"/>
      <c r="O38" s="2"/>
      <c r="P38" s="2"/>
      <c r="Q38" s="79"/>
      <c r="R38" s="79"/>
      <c r="S38" s="86" t="str">
        <f t="shared" si="8"/>
        <v/>
      </c>
      <c r="U38" s="1" t="str">
        <f t="shared" ca="1" si="5"/>
        <v/>
      </c>
      <c r="V38" s="27">
        <f ca="1">IFERROR(IF(COUNTIF($U$3:U38,U38)=1,MATCH(U38,$S$3:$S$47,0),MATCH(U38,INDEX(INDIRECT(ADDRESS(ROW($S$3:$S$47)+V37,COLUMN(S37),1,1)):$S$47,,1),0)+V37),"")</f>
        <v>36</v>
      </c>
      <c r="W38" s="2" t="str">
        <f t="shared" ca="1" si="6"/>
        <v xml:space="preserve">  </v>
      </c>
    </row>
    <row r="39" spans="2:23" x14ac:dyDescent="0.25">
      <c r="B39" s="1">
        <f t="shared" si="7"/>
        <v>41311</v>
      </c>
      <c r="C39" s="1" t="str">
        <f>IFERROR(CONCATENATE(MONTH(B39)," ",(WEEKNUM(B39,DateCalc_WeekStartDay_ReturnType)-WEEKNUM(DATE(YEAR(B39),MONTH(B39),1),DateCalc_WeekStartDay_ReturnType)+1)," ",WEEKDAY(B39,DateCalc_WeekStartDay_ReturnType)),"")</f>
        <v>2 2 4</v>
      </c>
      <c r="D39" s="24">
        <f t="shared" si="3"/>
        <v>2</v>
      </c>
      <c r="F39" s="9" t="str">
        <f>IF(ISTEXT(Inputs!A51),Inputs!A51,"")</f>
        <v/>
      </c>
      <c r="G39" s="6" t="str">
        <f>IF(ISBLANK(Inputs!B51),"",IFERROR(DATE(2012,MONTH(Inputs!B51),DAY(Inputs!B51)),""))</f>
        <v/>
      </c>
      <c r="H39" s="6" t="str">
        <f>IF(ISBLANK(Inputs!B51),"",IFERROR(Inputs!B51,""))</f>
        <v/>
      </c>
      <c r="I39" s="10" t="str">
        <f t="shared" si="0"/>
        <v/>
      </c>
      <c r="J39" s="11">
        <f ca="1">IFERROR(IF(COUNTIF($I$3:I39,I39)=1,MATCH(I39,INDEX(Input_Events,,2),0),MATCH(I39,INDEX(INDIRECT(ADDRESS(ROW(Input_Events)+J38,6,1,1)):'data'!$G$102,,2),0)+J38),"")</f>
        <v>37</v>
      </c>
      <c r="K39" s="11" t="str">
        <f t="shared" ca="1" si="1"/>
        <v/>
      </c>
      <c r="M39" s="189"/>
      <c r="N39" s="2"/>
      <c r="O39" s="2"/>
      <c r="P39" s="2"/>
      <c r="Q39" s="79"/>
      <c r="R39" s="79"/>
      <c r="S39" s="86" t="str">
        <f t="shared" si="8"/>
        <v/>
      </c>
      <c r="U39" s="1" t="str">
        <f t="shared" ca="1" si="5"/>
        <v/>
      </c>
      <c r="V39" s="27">
        <f ca="1">IFERROR(IF(COUNTIF($U$3:U39,U39)=1,MATCH(U39,$S$3:$S$47,0),MATCH(U39,INDEX(INDIRECT(ADDRESS(ROW($S$3:$S$47)+V38,COLUMN(S38),1,1)):$S$47,,1),0)+V38),"")</f>
        <v>37</v>
      </c>
      <c r="W39" s="2" t="str">
        <f t="shared" ca="1" si="6"/>
        <v xml:space="preserve">  </v>
      </c>
    </row>
    <row r="40" spans="2:23" x14ac:dyDescent="0.25">
      <c r="B40" s="1">
        <f t="shared" si="7"/>
        <v>41312</v>
      </c>
      <c r="C40" s="1" t="str">
        <f>IFERROR(CONCATENATE(MONTH(B40)," ",(WEEKNUM(B40,DateCalc_WeekStartDay_ReturnType)-WEEKNUM(DATE(YEAR(B40),MONTH(B40),1),DateCalc_WeekStartDay_ReturnType)+1)," ",WEEKDAY(B40,DateCalc_WeekStartDay_ReturnType)),"")</f>
        <v>2 2 5</v>
      </c>
      <c r="D40" s="24">
        <f t="shared" si="3"/>
        <v>2</v>
      </c>
      <c r="F40" s="9" t="str">
        <f>IF(ISTEXT(Inputs!A52),Inputs!A52,"")</f>
        <v/>
      </c>
      <c r="G40" s="6" t="str">
        <f>IF(ISBLANK(Inputs!B52),"",IFERROR(DATE(2012,MONTH(Inputs!B52),DAY(Inputs!B52)),""))</f>
        <v/>
      </c>
      <c r="H40" s="6" t="str">
        <f>IF(ISBLANK(Inputs!B52),"",IFERROR(Inputs!B52,""))</f>
        <v/>
      </c>
      <c r="I40" s="10" t="str">
        <f t="shared" si="0"/>
        <v/>
      </c>
      <c r="J40" s="11">
        <f ca="1">IFERROR(IF(COUNTIF($I$3:I40,I40)=1,MATCH(I40,INDEX(Input_Events,,2),0),MATCH(I40,INDEX(INDIRECT(ADDRESS(ROW(Input_Events)+J39,6,1,1)):'data'!$G$102,,2),0)+J39),"")</f>
        <v>38</v>
      </c>
      <c r="K40" s="11" t="str">
        <f t="shared" ca="1" si="1"/>
        <v/>
      </c>
      <c r="M40" s="189"/>
      <c r="N40" s="2"/>
      <c r="O40" s="2"/>
      <c r="P40" s="2"/>
      <c r="Q40" s="79"/>
      <c r="R40" s="79"/>
      <c r="S40" s="86" t="str">
        <f t="shared" si="8"/>
        <v/>
      </c>
      <c r="U40" s="1" t="str">
        <f t="shared" ca="1" si="5"/>
        <v/>
      </c>
      <c r="V40" s="27">
        <f ca="1">IFERROR(IF(COUNTIF($U$3:U40,U40)=1,MATCH(U40,$S$3:$S$47,0),MATCH(U40,INDEX(INDIRECT(ADDRESS(ROW($S$3:$S$47)+V39,COLUMN(S39),1,1)):$S$47,,1),0)+V39),"")</f>
        <v>38</v>
      </c>
      <c r="W40" s="2" t="str">
        <f t="shared" ca="1" si="6"/>
        <v xml:space="preserve">  </v>
      </c>
    </row>
    <row r="41" spans="2:23" x14ac:dyDescent="0.25">
      <c r="B41" s="1">
        <f t="shared" si="7"/>
        <v>41313</v>
      </c>
      <c r="C41" s="1" t="str">
        <f>IFERROR(CONCATENATE(MONTH(B41)," ",(WEEKNUM(B41,DateCalc_WeekStartDay_ReturnType)-WEEKNUM(DATE(YEAR(B41),MONTH(B41),1),DateCalc_WeekStartDay_ReturnType)+1)," ",WEEKDAY(B41,DateCalc_WeekStartDay_ReturnType)),"")</f>
        <v>2 2 6</v>
      </c>
      <c r="D41" s="24">
        <f t="shared" si="3"/>
        <v>2</v>
      </c>
      <c r="F41" s="9" t="str">
        <f>IF(ISTEXT(Inputs!A53),Inputs!A53,"")</f>
        <v/>
      </c>
      <c r="G41" s="6" t="str">
        <f>IF(ISBLANK(Inputs!B53),"",IFERROR(DATE(2012,MONTH(Inputs!B53),DAY(Inputs!B53)),""))</f>
        <v/>
      </c>
      <c r="H41" s="6" t="str">
        <f>IF(ISBLANK(Inputs!B53),"",IFERROR(Inputs!B53,""))</f>
        <v/>
      </c>
      <c r="I41" s="10" t="str">
        <f t="shared" si="0"/>
        <v/>
      </c>
      <c r="J41" s="11">
        <f ca="1">IFERROR(IF(COUNTIF($I$3:I41,I41)=1,MATCH(I41,INDEX(Input_Events,,2),0),MATCH(I41,INDEX(INDIRECT(ADDRESS(ROW(Input_Events)+J40,6,1,1)):'data'!$G$102,,2),0)+J40),"")</f>
        <v>39</v>
      </c>
      <c r="K41" s="11" t="str">
        <f t="shared" ca="1" si="1"/>
        <v/>
      </c>
      <c r="M41" s="189"/>
      <c r="N41" s="2"/>
      <c r="O41" s="2"/>
      <c r="P41" s="2"/>
      <c r="Q41" s="79"/>
      <c r="R41" s="79"/>
      <c r="S41" s="86" t="str">
        <f t="shared" si="8"/>
        <v/>
      </c>
      <c r="U41" s="1" t="str">
        <f t="shared" ca="1" si="5"/>
        <v/>
      </c>
      <c r="V41" s="27">
        <f ca="1">IFERROR(IF(COUNTIF($U$3:U41,U41)=1,MATCH(U41,$S$3:$S$47,0),MATCH(U41,INDEX(INDIRECT(ADDRESS(ROW($S$3:$S$47)+V40,COLUMN(S40),1,1)):$S$47,,1),0)+V40),"")</f>
        <v>39</v>
      </c>
      <c r="W41" s="2" t="str">
        <f t="shared" ca="1" si="6"/>
        <v xml:space="preserve">  </v>
      </c>
    </row>
    <row r="42" spans="2:23" x14ac:dyDescent="0.25">
      <c r="B42" s="1">
        <f t="shared" si="7"/>
        <v>41314</v>
      </c>
      <c r="C42" s="1" t="str">
        <f>IFERROR(CONCATENATE(MONTH(B42)," ",(WEEKNUM(B42,DateCalc_WeekStartDay_ReturnType)-WEEKNUM(DATE(YEAR(B42),MONTH(B42),1),DateCalc_WeekStartDay_ReturnType)+1)," ",WEEKDAY(B42,DateCalc_WeekStartDay_ReturnType)),"")</f>
        <v>2 2 7</v>
      </c>
      <c r="D42" s="24">
        <f t="shared" si="3"/>
        <v>2</v>
      </c>
      <c r="F42" s="9" t="str">
        <f>IF(ISTEXT(Inputs!A54),Inputs!A54,"")</f>
        <v/>
      </c>
      <c r="G42" s="6" t="str">
        <f>IF(ISBLANK(Inputs!B54),"",IFERROR(DATE(2012,MONTH(Inputs!B54),DAY(Inputs!B54)),""))</f>
        <v/>
      </c>
      <c r="H42" s="6" t="str">
        <f>IF(ISBLANK(Inputs!B54),"",IFERROR(Inputs!B54,""))</f>
        <v/>
      </c>
      <c r="I42" s="10" t="str">
        <f t="shared" si="0"/>
        <v/>
      </c>
      <c r="J42" s="11">
        <f ca="1">IFERROR(IF(COUNTIF($I$3:I42,I42)=1,MATCH(I42,INDEX(Input_Events,,2),0),MATCH(I42,INDEX(INDIRECT(ADDRESS(ROW(Input_Events)+J41,6,1,1)):'data'!$G$102,,2),0)+J41),"")</f>
        <v>40</v>
      </c>
      <c r="K42" s="11" t="str">
        <f t="shared" ca="1" si="1"/>
        <v/>
      </c>
      <c r="M42" s="189"/>
      <c r="N42" s="2"/>
      <c r="O42" s="2"/>
      <c r="P42" s="2"/>
      <c r="Q42" s="79"/>
      <c r="R42" s="79"/>
      <c r="S42" s="86" t="str">
        <f t="shared" si="8"/>
        <v/>
      </c>
      <c r="U42" s="1" t="str">
        <f t="shared" ca="1" si="5"/>
        <v/>
      </c>
      <c r="V42" s="27">
        <f ca="1">IFERROR(IF(COUNTIF($U$3:U42,U42)=1,MATCH(U42,$S$3:$S$47,0),MATCH(U42,INDEX(INDIRECT(ADDRESS(ROW($S$3:$S$47)+V41,COLUMN(S41),1,1)):$S$47,,1),0)+V41),"")</f>
        <v>40</v>
      </c>
      <c r="W42" s="2" t="str">
        <f t="shared" ca="1" si="6"/>
        <v xml:space="preserve">  </v>
      </c>
    </row>
    <row r="43" spans="2:23" x14ac:dyDescent="0.25">
      <c r="B43" s="1">
        <f t="shared" si="7"/>
        <v>41315</v>
      </c>
      <c r="C43" s="1" t="str">
        <f>IFERROR(CONCATENATE(MONTH(B43)," ",(WEEKNUM(B43,DateCalc_WeekStartDay_ReturnType)-WEEKNUM(DATE(YEAR(B43),MONTH(B43),1),DateCalc_WeekStartDay_ReturnType)+1)," ",WEEKDAY(B43,DateCalc_WeekStartDay_ReturnType)),"")</f>
        <v>2 3 1</v>
      </c>
      <c r="D43" s="24">
        <f t="shared" si="3"/>
        <v>2</v>
      </c>
      <c r="F43" s="9" t="str">
        <f>IF(ISTEXT(Inputs!A55),Inputs!A55,"")</f>
        <v/>
      </c>
      <c r="G43" s="6" t="str">
        <f>IF(ISBLANK(Inputs!B55),"",IFERROR(DATE(2012,MONTH(Inputs!B55),DAY(Inputs!B55)),""))</f>
        <v/>
      </c>
      <c r="H43" s="6" t="str">
        <f>IF(ISBLANK(Inputs!B55),"",IFERROR(Inputs!B55,""))</f>
        <v/>
      </c>
      <c r="I43" s="10" t="str">
        <f t="shared" si="0"/>
        <v/>
      </c>
      <c r="J43" s="11">
        <f ca="1">IFERROR(IF(COUNTIF($I$3:I43,I43)=1,MATCH(I43,INDEX(Input_Events,,2),0),MATCH(I43,INDEX(INDIRECT(ADDRESS(ROW(Input_Events)+J42,6,1,1)):'data'!$G$102,,2),0)+J42),"")</f>
        <v>41</v>
      </c>
      <c r="K43" s="11" t="str">
        <f t="shared" ca="1" si="1"/>
        <v/>
      </c>
      <c r="M43" s="189"/>
      <c r="N43" s="2"/>
      <c r="O43" s="2"/>
      <c r="P43" s="2"/>
      <c r="Q43" s="79"/>
      <c r="R43" s="79"/>
      <c r="S43" s="86" t="str">
        <f t="shared" si="8"/>
        <v/>
      </c>
      <c r="U43" s="1" t="str">
        <f t="shared" ca="1" si="5"/>
        <v/>
      </c>
      <c r="V43" s="27">
        <f ca="1">IFERROR(IF(COUNTIF($U$3:U43,U43)=1,MATCH(U43,$S$3:$S$47,0),MATCH(U43,INDEX(INDIRECT(ADDRESS(ROW($S$3:$S$47)+V42,COLUMN(S42),1,1)):$S$47,,1),0)+V42),"")</f>
        <v>41</v>
      </c>
      <c r="W43" s="2" t="str">
        <f t="shared" ca="1" si="6"/>
        <v xml:space="preserve">  </v>
      </c>
    </row>
    <row r="44" spans="2:23" x14ac:dyDescent="0.25">
      <c r="B44" s="1">
        <f t="shared" si="7"/>
        <v>41316</v>
      </c>
      <c r="C44" s="1" t="str">
        <f>IFERROR(CONCATENATE(MONTH(B44)," ",(WEEKNUM(B44,DateCalc_WeekStartDay_ReturnType)-WEEKNUM(DATE(YEAR(B44),MONTH(B44),1),DateCalc_WeekStartDay_ReturnType)+1)," ",WEEKDAY(B44,DateCalc_WeekStartDay_ReturnType)),"")</f>
        <v>2 3 2</v>
      </c>
      <c r="D44" s="24">
        <f t="shared" si="3"/>
        <v>2</v>
      </c>
      <c r="F44" s="9" t="str">
        <f>IF(ISTEXT(Inputs!A56),Inputs!A56,"")</f>
        <v/>
      </c>
      <c r="G44" s="6" t="str">
        <f>IF(ISBLANK(Inputs!B56),"",IFERROR(DATE(2012,MONTH(Inputs!B56),DAY(Inputs!B56)),""))</f>
        <v/>
      </c>
      <c r="H44" s="6" t="str">
        <f>IF(ISBLANK(Inputs!B56),"",IFERROR(Inputs!B56,""))</f>
        <v/>
      </c>
      <c r="I44" s="10" t="str">
        <f t="shared" si="0"/>
        <v/>
      </c>
      <c r="J44" s="11">
        <f ca="1">IFERROR(IF(COUNTIF($I$3:I44,I44)=1,MATCH(I44,INDEX(Input_Events,,2),0),MATCH(I44,INDEX(INDIRECT(ADDRESS(ROW(Input_Events)+J43,6,1,1)):'data'!$G$102,,2),0)+J43),"")</f>
        <v>42</v>
      </c>
      <c r="K44" s="11" t="str">
        <f t="shared" ca="1" si="1"/>
        <v/>
      </c>
      <c r="M44" s="189"/>
      <c r="N44" s="2"/>
      <c r="O44" s="2"/>
      <c r="P44" s="2"/>
      <c r="Q44" s="79"/>
      <c r="R44" s="79"/>
      <c r="S44" s="86" t="str">
        <f t="shared" si="8"/>
        <v/>
      </c>
      <c r="U44" s="1" t="str">
        <f t="shared" ca="1" si="5"/>
        <v/>
      </c>
      <c r="V44" s="27">
        <f ca="1">IFERROR(IF(COUNTIF($U$3:U44,U44)=1,MATCH(U44,$S$3:$S$47,0),MATCH(U44,INDEX(INDIRECT(ADDRESS(ROW($S$3:$S$47)+V43,COLUMN(S43),1,1)):$S$47,,1),0)+V43),"")</f>
        <v>42</v>
      </c>
      <c r="W44" s="2" t="str">
        <f t="shared" ca="1" si="6"/>
        <v xml:space="preserve">  </v>
      </c>
    </row>
    <row r="45" spans="2:23" x14ac:dyDescent="0.25">
      <c r="B45" s="1">
        <f t="shared" si="7"/>
        <v>41317</v>
      </c>
      <c r="C45" s="1" t="str">
        <f>IFERROR(CONCATENATE(MONTH(B45)," ",(WEEKNUM(B45,DateCalc_WeekStartDay_ReturnType)-WEEKNUM(DATE(YEAR(B45),MONTH(B45),1),DateCalc_WeekStartDay_ReturnType)+1)," ",WEEKDAY(B45,DateCalc_WeekStartDay_ReturnType)),"")</f>
        <v>2 3 3</v>
      </c>
      <c r="D45" s="24">
        <f t="shared" si="3"/>
        <v>2</v>
      </c>
      <c r="F45" s="9" t="str">
        <f>IF(ISTEXT(Inputs!A57),Inputs!A57,"")</f>
        <v/>
      </c>
      <c r="G45" s="6" t="str">
        <f>IF(ISBLANK(Inputs!B57),"",IFERROR(DATE(2012,MONTH(Inputs!B57),DAY(Inputs!B57)),""))</f>
        <v/>
      </c>
      <c r="H45" s="6" t="str">
        <f>IF(ISBLANK(Inputs!B57),"",IFERROR(Inputs!B57,""))</f>
        <v/>
      </c>
      <c r="I45" s="10" t="str">
        <f t="shared" si="0"/>
        <v/>
      </c>
      <c r="J45" s="11">
        <f ca="1">IFERROR(IF(COUNTIF($I$3:I45,I45)=1,MATCH(I45,INDEX(Input_Events,,2),0),MATCH(I45,INDEX(INDIRECT(ADDRESS(ROW(Input_Events)+J44,6,1,1)):'data'!$G$102,,2),0)+J44),"")</f>
        <v>43</v>
      </c>
      <c r="K45" s="11" t="str">
        <f t="shared" ca="1" si="1"/>
        <v/>
      </c>
      <c r="M45" s="189"/>
      <c r="N45" s="2"/>
      <c r="O45" s="2"/>
      <c r="P45" s="2"/>
      <c r="Q45" s="79"/>
      <c r="R45" s="79"/>
      <c r="S45" s="86" t="str">
        <f t="shared" si="8"/>
        <v/>
      </c>
      <c r="U45" s="1" t="str">
        <f t="shared" ca="1" si="5"/>
        <v/>
      </c>
      <c r="V45" s="27">
        <f ca="1">IFERROR(IF(COUNTIF($U$3:U45,U45)=1,MATCH(U45,$S$3:$S$47,0),MATCH(U45,INDEX(INDIRECT(ADDRESS(ROW($S$3:$S$47)+V44,COLUMN(S44),1,1)):$S$47,,1),0)+V44),"")</f>
        <v>43</v>
      </c>
      <c r="W45" s="2" t="str">
        <f t="shared" ca="1" si="6"/>
        <v xml:space="preserve">  </v>
      </c>
    </row>
    <row r="46" spans="2:23" x14ac:dyDescent="0.25">
      <c r="B46" s="1">
        <f t="shared" si="7"/>
        <v>41318</v>
      </c>
      <c r="C46" s="1" t="str">
        <f>IFERROR(CONCATENATE(MONTH(B46)," ",(WEEKNUM(B46,DateCalc_WeekStartDay_ReturnType)-WEEKNUM(DATE(YEAR(B46),MONTH(B46),1),DateCalc_WeekStartDay_ReturnType)+1)," ",WEEKDAY(B46,DateCalc_WeekStartDay_ReturnType)),"")</f>
        <v>2 3 4</v>
      </c>
      <c r="D46" s="24">
        <f t="shared" si="3"/>
        <v>2</v>
      </c>
      <c r="F46" s="9" t="str">
        <f>IF(ISTEXT(Inputs!A58),Inputs!A58,"")</f>
        <v/>
      </c>
      <c r="G46" s="6" t="str">
        <f>IF(ISBLANK(Inputs!B58),"",IFERROR(DATE(2012,MONTH(Inputs!B58),DAY(Inputs!B58)),""))</f>
        <v/>
      </c>
      <c r="H46" s="6" t="str">
        <f>IF(ISBLANK(Inputs!B58),"",IFERROR(Inputs!B58,""))</f>
        <v/>
      </c>
      <c r="I46" s="10" t="str">
        <f t="shared" si="0"/>
        <v/>
      </c>
      <c r="J46" s="11">
        <f ca="1">IFERROR(IF(COUNTIF($I$3:I46,I46)=1,MATCH(I46,INDEX(Input_Events,,2),0),MATCH(I46,INDEX(INDIRECT(ADDRESS(ROW(Input_Events)+J45,6,1,1)):'data'!$G$102,,2),0)+J45),"")</f>
        <v>44</v>
      </c>
      <c r="K46" s="11" t="str">
        <f t="shared" ca="1" si="1"/>
        <v/>
      </c>
      <c r="M46" s="189"/>
      <c r="N46" s="2"/>
      <c r="O46" s="2"/>
      <c r="P46" s="2"/>
      <c r="Q46" s="79"/>
      <c r="R46" s="79"/>
      <c r="S46" s="86" t="str">
        <f t="shared" si="8"/>
        <v/>
      </c>
      <c r="U46" s="1" t="str">
        <f t="shared" ca="1" si="5"/>
        <v/>
      </c>
      <c r="V46" s="27">
        <f ca="1">IFERROR(IF(COUNTIF($U$3:U46,U46)=1,MATCH(U46,$S$3:$S$47,0),MATCH(U46,INDEX(INDIRECT(ADDRESS(ROW($S$3:$S$47)+V45,COLUMN(S45),1,1)):$S$47,,1),0)+V45),"")</f>
        <v>44</v>
      </c>
      <c r="W46" s="2" t="str">
        <f t="shared" ca="1" si="6"/>
        <v xml:space="preserve">  </v>
      </c>
    </row>
    <row r="47" spans="2:23" x14ac:dyDescent="0.25">
      <c r="B47" s="1">
        <f t="shared" si="7"/>
        <v>41319</v>
      </c>
      <c r="C47" s="1" t="str">
        <f>IFERROR(CONCATENATE(MONTH(B47)," ",(WEEKNUM(B47,DateCalc_WeekStartDay_ReturnType)-WEEKNUM(DATE(YEAR(B47),MONTH(B47),1),DateCalc_WeekStartDay_ReturnType)+1)," ",WEEKDAY(B47,DateCalc_WeekStartDay_ReturnType)),"")</f>
        <v>2 3 5</v>
      </c>
      <c r="D47" s="24">
        <f t="shared" si="3"/>
        <v>2</v>
      </c>
      <c r="F47" s="9" t="str">
        <f>IF(ISTEXT(Inputs!A59),Inputs!A59,"")</f>
        <v/>
      </c>
      <c r="G47" s="6" t="str">
        <f>IF(ISBLANK(Inputs!B59),"",IFERROR(DATE(2012,MONTH(Inputs!B59),DAY(Inputs!B59)),""))</f>
        <v/>
      </c>
      <c r="H47" s="6" t="str">
        <f>IF(ISBLANK(Inputs!B59),"",IFERROR(Inputs!B59,""))</f>
        <v/>
      </c>
      <c r="I47" s="10" t="str">
        <f t="shared" si="0"/>
        <v/>
      </c>
      <c r="J47" s="11">
        <f ca="1">IFERROR(IF(COUNTIF($I$3:I47,I47)=1,MATCH(I47,INDEX(Input_Events,,2),0),MATCH(I47,INDEX(INDIRECT(ADDRESS(ROW(Input_Events)+J46,6,1,1)):'data'!$G$102,,2),0)+J46),"")</f>
        <v>45</v>
      </c>
      <c r="K47" s="11" t="str">
        <f t="shared" ca="1" si="1"/>
        <v/>
      </c>
      <c r="M47" s="189"/>
      <c r="N47" s="2"/>
      <c r="O47" s="2"/>
      <c r="P47" s="2"/>
      <c r="Q47" s="79"/>
      <c r="R47" s="79"/>
      <c r="S47" s="86" t="str">
        <f t="shared" si="8"/>
        <v/>
      </c>
      <c r="U47" s="1" t="str">
        <f t="shared" ca="1" si="5"/>
        <v/>
      </c>
      <c r="V47" s="27">
        <f ca="1">IFERROR(IF(COUNTIF($U$3:U47,U47)=1,MATCH(U47,$S$3:$S$47,0),MATCH(U47,INDEX(INDIRECT(ADDRESS(ROW($S$3:$S$47)+V46,COLUMN(S46),1,1)):$S$47,,1),0)+V46),"")</f>
        <v>45</v>
      </c>
      <c r="W47" s="2" t="str">
        <f t="shared" ca="1" si="6"/>
        <v xml:space="preserve">  </v>
      </c>
    </row>
    <row r="48" spans="2:23" x14ac:dyDescent="0.25">
      <c r="B48" s="1">
        <f t="shared" si="7"/>
        <v>41320</v>
      </c>
      <c r="C48" s="1" t="str">
        <f>IFERROR(CONCATENATE(MONTH(B48)," ",(WEEKNUM(B48,DateCalc_WeekStartDay_ReturnType)-WEEKNUM(DATE(YEAR(B48),MONTH(B48),1),DateCalc_WeekStartDay_ReturnType)+1)," ",WEEKDAY(B48,DateCalc_WeekStartDay_ReturnType)),"")</f>
        <v>2 3 6</v>
      </c>
      <c r="D48" s="24">
        <f t="shared" si="3"/>
        <v>2</v>
      </c>
      <c r="F48" s="9" t="str">
        <f>IF(ISTEXT(Inputs!A60),Inputs!A60,"")</f>
        <v/>
      </c>
      <c r="G48" s="6" t="str">
        <f>IF(ISBLANK(Inputs!B60),"",IFERROR(DATE(2012,MONTH(Inputs!B60),DAY(Inputs!B60)),""))</f>
        <v/>
      </c>
      <c r="H48" s="6" t="str">
        <f>IF(ISBLANK(Inputs!B60),"",IFERROR(Inputs!B60,""))</f>
        <v/>
      </c>
      <c r="I48" s="10" t="str">
        <f t="shared" si="0"/>
        <v/>
      </c>
      <c r="J48" s="11">
        <f ca="1">IFERROR(IF(COUNTIF($I$3:I48,I48)=1,MATCH(I48,INDEX(Input_Events,,2),0),MATCH(I48,INDEX(INDIRECT(ADDRESS(ROW(Input_Events)+J47,6,1,1)):'data'!$G$102,,2),0)+J47),"")</f>
        <v>46</v>
      </c>
      <c r="K48" s="11" t="str">
        <f t="shared" ca="1" si="1"/>
        <v/>
      </c>
    </row>
    <row r="49" spans="2:11" x14ac:dyDescent="0.25">
      <c r="B49" s="1">
        <f t="shared" si="7"/>
        <v>41321</v>
      </c>
      <c r="C49" s="1" t="str">
        <f>IFERROR(CONCATENATE(MONTH(B49)," ",(WEEKNUM(B49,DateCalc_WeekStartDay_ReturnType)-WEEKNUM(DATE(YEAR(B49),MONTH(B49),1),DateCalc_WeekStartDay_ReturnType)+1)," ",WEEKDAY(B49,DateCalc_WeekStartDay_ReturnType)),"")</f>
        <v>2 3 7</v>
      </c>
      <c r="D49" s="24">
        <f t="shared" si="3"/>
        <v>2</v>
      </c>
      <c r="F49" s="9" t="str">
        <f>IF(ISTEXT(Inputs!A61),Inputs!A61,"")</f>
        <v/>
      </c>
      <c r="G49" s="6" t="str">
        <f>IF(ISBLANK(Inputs!B61),"",IFERROR(DATE(2012,MONTH(Inputs!B61),DAY(Inputs!B61)),""))</f>
        <v/>
      </c>
      <c r="H49" s="6" t="str">
        <f>IF(ISBLANK(Inputs!B61),"",IFERROR(Inputs!B61,""))</f>
        <v/>
      </c>
      <c r="I49" s="10" t="str">
        <f t="shared" si="0"/>
        <v/>
      </c>
      <c r="J49" s="11">
        <f ca="1">IFERROR(IF(COUNTIF($I$3:I49,I49)=1,MATCH(I49,INDEX(Input_Events,,2),0),MATCH(I49,INDEX(INDIRECT(ADDRESS(ROW(Input_Events)+J48,6,1,1)):'data'!$G$102,,2),0)+J48),"")</f>
        <v>47</v>
      </c>
      <c r="K49" s="11" t="str">
        <f t="shared" ca="1" si="1"/>
        <v/>
      </c>
    </row>
    <row r="50" spans="2:11" x14ac:dyDescent="0.25">
      <c r="B50" s="1">
        <f t="shared" si="7"/>
        <v>41322</v>
      </c>
      <c r="C50" s="1" t="str">
        <f>IFERROR(CONCATENATE(MONTH(B50)," ",(WEEKNUM(B50,DateCalc_WeekStartDay_ReturnType)-WEEKNUM(DATE(YEAR(B50),MONTH(B50),1),DateCalc_WeekStartDay_ReturnType)+1)," ",WEEKDAY(B50,DateCalc_WeekStartDay_ReturnType)),"")</f>
        <v>2 4 1</v>
      </c>
      <c r="D50" s="24">
        <f t="shared" si="3"/>
        <v>2</v>
      </c>
      <c r="F50" s="9" t="str">
        <f>IF(ISTEXT(Inputs!A62),Inputs!A62,"")</f>
        <v/>
      </c>
      <c r="G50" s="6" t="str">
        <f>IF(ISBLANK(Inputs!B62),"",IFERROR(DATE(2012,MONTH(Inputs!B62),DAY(Inputs!B62)),""))</f>
        <v/>
      </c>
      <c r="H50" s="6" t="str">
        <f>IF(ISBLANK(Inputs!B62),"",IFERROR(Inputs!B62,""))</f>
        <v/>
      </c>
      <c r="I50" s="10" t="str">
        <f t="shared" si="0"/>
        <v/>
      </c>
      <c r="J50" s="11">
        <f ca="1">IFERROR(IF(COUNTIF($I$3:I50,I50)=1,MATCH(I50,INDEX(Input_Events,,2),0),MATCH(I50,INDEX(INDIRECT(ADDRESS(ROW(Input_Events)+J49,6,1,1)):'data'!$G$102,,2),0)+J49),"")</f>
        <v>48</v>
      </c>
      <c r="K50" s="11" t="str">
        <f t="shared" ca="1" si="1"/>
        <v/>
      </c>
    </row>
    <row r="51" spans="2:11" x14ac:dyDescent="0.25">
      <c r="B51" s="1">
        <f t="shared" si="7"/>
        <v>41323</v>
      </c>
      <c r="C51" s="1" t="str">
        <f>IFERROR(CONCATENATE(MONTH(B51)," ",(WEEKNUM(B51,DateCalc_WeekStartDay_ReturnType)-WEEKNUM(DATE(YEAR(B51),MONTH(B51),1),DateCalc_WeekStartDay_ReturnType)+1)," ",WEEKDAY(B51,DateCalc_WeekStartDay_ReturnType)),"")</f>
        <v>2 4 2</v>
      </c>
      <c r="D51" s="24">
        <f t="shared" si="3"/>
        <v>2</v>
      </c>
      <c r="F51" s="9" t="str">
        <f>IF(ISTEXT(Inputs!A63),Inputs!A63,"")</f>
        <v/>
      </c>
      <c r="G51" s="6" t="str">
        <f>IF(ISBLANK(Inputs!B63),"",IFERROR(DATE(2012,MONTH(Inputs!B63),DAY(Inputs!B63)),""))</f>
        <v/>
      </c>
      <c r="H51" s="6" t="str">
        <f>IF(ISBLANK(Inputs!B63),"",IFERROR(Inputs!B63,""))</f>
        <v/>
      </c>
      <c r="I51" s="10" t="str">
        <f t="shared" si="0"/>
        <v/>
      </c>
      <c r="J51" s="11">
        <f ca="1">IFERROR(IF(COUNTIF($I$3:I51,I51)=1,MATCH(I51,INDEX(Input_Events,,2),0),MATCH(I51,INDEX(INDIRECT(ADDRESS(ROW(Input_Events)+J50,6,1,1)):'data'!$G$102,,2),0)+J50),"")</f>
        <v>49</v>
      </c>
      <c r="K51" s="11" t="str">
        <f t="shared" ca="1" si="1"/>
        <v/>
      </c>
    </row>
    <row r="52" spans="2:11" x14ac:dyDescent="0.25">
      <c r="B52" s="1">
        <f t="shared" si="7"/>
        <v>41324</v>
      </c>
      <c r="C52" s="1" t="str">
        <f>IFERROR(CONCATENATE(MONTH(B52)," ",(WEEKNUM(B52,DateCalc_WeekStartDay_ReturnType)-WEEKNUM(DATE(YEAR(B52),MONTH(B52),1),DateCalc_WeekStartDay_ReturnType)+1)," ",WEEKDAY(B52,DateCalc_WeekStartDay_ReturnType)),"")</f>
        <v>2 4 3</v>
      </c>
      <c r="D52" s="24">
        <f t="shared" si="3"/>
        <v>2</v>
      </c>
      <c r="F52" s="9" t="str">
        <f>IF(ISTEXT(Inputs!A64),Inputs!A64,"")</f>
        <v/>
      </c>
      <c r="G52" s="6" t="str">
        <f>IF(ISBLANK(Inputs!B64),"",IFERROR(DATE(2012,MONTH(Inputs!B64),DAY(Inputs!B64)),""))</f>
        <v/>
      </c>
      <c r="H52" s="6" t="str">
        <f>IF(ISBLANK(Inputs!B64),"",IFERROR(Inputs!B64,""))</f>
        <v/>
      </c>
      <c r="I52" s="10" t="str">
        <f t="shared" si="0"/>
        <v/>
      </c>
      <c r="J52" s="11">
        <f ca="1">IFERROR(IF(COUNTIF($I$3:I52,I52)=1,MATCH(I52,INDEX(Input_Events,,2),0),MATCH(I52,INDEX(INDIRECT(ADDRESS(ROW(Input_Events)+J51,6,1,1)):'data'!$G$102,,2),0)+J51),"")</f>
        <v>50</v>
      </c>
      <c r="K52" s="11" t="str">
        <f t="shared" ca="1" si="1"/>
        <v/>
      </c>
    </row>
    <row r="53" spans="2:11" x14ac:dyDescent="0.25">
      <c r="B53" s="1">
        <f t="shared" si="7"/>
        <v>41325</v>
      </c>
      <c r="C53" s="1" t="str">
        <f>IFERROR(CONCATENATE(MONTH(B53)," ",(WEEKNUM(B53,DateCalc_WeekStartDay_ReturnType)-WEEKNUM(DATE(YEAR(B53),MONTH(B53),1),DateCalc_WeekStartDay_ReturnType)+1)," ",WEEKDAY(B53,DateCalc_WeekStartDay_ReturnType)),"")</f>
        <v>2 4 4</v>
      </c>
      <c r="D53" s="24">
        <f t="shared" si="3"/>
        <v>2</v>
      </c>
      <c r="F53" s="9" t="str">
        <f>IF(ISTEXT(Inputs!D15),Inputs!D15,"")</f>
        <v/>
      </c>
      <c r="G53" s="6" t="str">
        <f>IF(ISBLANK(Inputs!E15),"",IFERROR(DATE(2012,MONTH(Inputs!E15),DAY(Inputs!E15)),""))</f>
        <v/>
      </c>
      <c r="H53" s="6" t="str">
        <f>IF(ISBLANK(Inputs!E15),"",IFERROR(Inputs!E15,""))</f>
        <v/>
      </c>
      <c r="I53" s="10" t="str">
        <f t="shared" si="0"/>
        <v/>
      </c>
      <c r="J53" s="11">
        <f ca="1">IFERROR(IF(COUNTIF($I$3:I53,I53)=1,MATCH(I53,INDEX(Input_Events,,2),0),MATCH(I53,INDEX(INDIRECT(ADDRESS(ROW(Input_Events)+J52,6,1,1)):'data'!$G$102,,2),0)+J52),"")</f>
        <v>51</v>
      </c>
      <c r="K53" s="11" t="str">
        <f t="shared" ca="1" si="1"/>
        <v/>
      </c>
    </row>
    <row r="54" spans="2:11" x14ac:dyDescent="0.25">
      <c r="B54" s="1">
        <f t="shared" si="7"/>
        <v>41326</v>
      </c>
      <c r="C54" s="1" t="str">
        <f>IFERROR(CONCATENATE(MONTH(B54)," ",(WEEKNUM(B54,DateCalc_WeekStartDay_ReturnType)-WEEKNUM(DATE(YEAR(B54),MONTH(B54),1),DateCalc_WeekStartDay_ReturnType)+1)," ",WEEKDAY(B54,DateCalc_WeekStartDay_ReturnType)),"")</f>
        <v>2 4 5</v>
      </c>
      <c r="D54" s="24">
        <f t="shared" si="3"/>
        <v>2</v>
      </c>
      <c r="F54" s="9" t="str">
        <f>IF(ISTEXT(Inputs!D16),Inputs!D16,"")</f>
        <v/>
      </c>
      <c r="G54" s="6" t="str">
        <f>IF(ISBLANK(Inputs!E16),"",IFERROR(DATE(2012,MONTH(Inputs!E16),DAY(Inputs!E16)),""))</f>
        <v/>
      </c>
      <c r="H54" s="6" t="str">
        <f>IF(ISBLANK(Inputs!E16),"",IFERROR(Inputs!E16,""))</f>
        <v/>
      </c>
      <c r="I54" s="10" t="str">
        <f t="shared" si="0"/>
        <v/>
      </c>
      <c r="J54" s="11">
        <f ca="1">IFERROR(IF(COUNTIF($I$3:I54,I54)=1,MATCH(I54,INDEX(Input_Events,,2),0),MATCH(I54,INDEX(INDIRECT(ADDRESS(ROW(Input_Events)+J53,6,1,1)):'data'!$G$102,,2),0)+J53),"")</f>
        <v>52</v>
      </c>
      <c r="K54" s="11" t="str">
        <f t="shared" ca="1" si="1"/>
        <v/>
      </c>
    </row>
    <row r="55" spans="2:11" x14ac:dyDescent="0.25">
      <c r="B55" s="1">
        <f t="shared" si="7"/>
        <v>41327</v>
      </c>
      <c r="C55" s="1" t="str">
        <f>IFERROR(CONCATENATE(MONTH(B55)," ",(WEEKNUM(B55,DateCalc_WeekStartDay_ReturnType)-WEEKNUM(DATE(YEAR(B55),MONTH(B55),1),DateCalc_WeekStartDay_ReturnType)+1)," ",WEEKDAY(B55,DateCalc_WeekStartDay_ReturnType)),"")</f>
        <v>2 4 6</v>
      </c>
      <c r="D55" s="24">
        <f t="shared" si="3"/>
        <v>2</v>
      </c>
      <c r="F55" s="9" t="str">
        <f>IF(ISTEXT(Inputs!D17),Inputs!D17,"")</f>
        <v/>
      </c>
      <c r="G55" s="6" t="str">
        <f>IF(ISBLANK(Inputs!E17),"",IFERROR(DATE(2012,MONTH(Inputs!E17),DAY(Inputs!E17)),""))</f>
        <v/>
      </c>
      <c r="H55" s="6" t="str">
        <f>IF(ISBLANK(Inputs!E17),"",IFERROR(Inputs!E17,""))</f>
        <v/>
      </c>
      <c r="I55" s="10" t="str">
        <f t="shared" si="0"/>
        <v/>
      </c>
      <c r="J55" s="11">
        <f ca="1">IFERROR(IF(COUNTIF($I$3:I55,I55)=1,MATCH(I55,INDEX(Input_Events,,2),0),MATCH(I55,INDEX(INDIRECT(ADDRESS(ROW(Input_Events)+J54,6,1,1)):'data'!$G$102,,2),0)+J54),"")</f>
        <v>53</v>
      </c>
      <c r="K55" s="11" t="str">
        <f t="shared" ca="1" si="1"/>
        <v/>
      </c>
    </row>
    <row r="56" spans="2:11" x14ac:dyDescent="0.25">
      <c r="B56" s="1">
        <f t="shared" si="7"/>
        <v>41328</v>
      </c>
      <c r="C56" s="1" t="str">
        <f>IFERROR(CONCATENATE(MONTH(B56)," ",(WEEKNUM(B56,DateCalc_WeekStartDay_ReturnType)-WEEKNUM(DATE(YEAR(B56),MONTH(B56),1),DateCalc_WeekStartDay_ReturnType)+1)," ",WEEKDAY(B56,DateCalc_WeekStartDay_ReturnType)),"")</f>
        <v>2 4 7</v>
      </c>
      <c r="D56" s="24">
        <f t="shared" si="3"/>
        <v>2</v>
      </c>
      <c r="F56" s="9" t="str">
        <f>IF(ISTEXT(Inputs!D18),Inputs!D18,"")</f>
        <v/>
      </c>
      <c r="G56" s="6" t="str">
        <f>IF(ISBLANK(Inputs!E18),"",IFERROR(DATE(2012,MONTH(Inputs!E18),DAY(Inputs!E18)),""))</f>
        <v/>
      </c>
      <c r="H56" s="6" t="str">
        <f>IF(ISBLANK(Inputs!E18),"",IFERROR(Inputs!E18,""))</f>
        <v/>
      </c>
      <c r="I56" s="10" t="str">
        <f t="shared" si="0"/>
        <v/>
      </c>
      <c r="J56" s="11">
        <f ca="1">IFERROR(IF(COUNTIF($I$3:I56,I56)=1,MATCH(I56,INDEX(Input_Events,,2),0),MATCH(I56,INDEX(INDIRECT(ADDRESS(ROW(Input_Events)+J55,6,1,1)):'data'!$G$102,,2),0)+J55),"")</f>
        <v>54</v>
      </c>
      <c r="K56" s="11" t="str">
        <f t="shared" ca="1" si="1"/>
        <v/>
      </c>
    </row>
    <row r="57" spans="2:11" x14ac:dyDescent="0.25">
      <c r="B57" s="1">
        <f t="shared" si="7"/>
        <v>41329</v>
      </c>
      <c r="C57" s="1" t="str">
        <f>IFERROR(CONCATENATE(MONTH(B57)," ",(WEEKNUM(B57,DateCalc_WeekStartDay_ReturnType)-WEEKNUM(DATE(YEAR(B57),MONTH(B57),1),DateCalc_WeekStartDay_ReturnType)+1)," ",WEEKDAY(B57,DateCalc_WeekStartDay_ReturnType)),"")</f>
        <v>2 5 1</v>
      </c>
      <c r="D57" s="24">
        <f t="shared" si="3"/>
        <v>2</v>
      </c>
      <c r="F57" s="9" t="str">
        <f>IF(ISTEXT(Inputs!D19),Inputs!D19,"")</f>
        <v/>
      </c>
      <c r="G57" s="6" t="str">
        <f>IF(ISBLANK(Inputs!E19),"",IFERROR(DATE(2012,MONTH(Inputs!E19),DAY(Inputs!E19)),""))</f>
        <v/>
      </c>
      <c r="H57" s="6" t="str">
        <f>IF(ISBLANK(Inputs!E19),"",IFERROR(Inputs!E19,""))</f>
        <v/>
      </c>
      <c r="I57" s="10" t="str">
        <f t="shared" si="0"/>
        <v/>
      </c>
      <c r="J57" s="11">
        <f ca="1">IFERROR(IF(COUNTIF($I$3:I57,I57)=1,MATCH(I57,INDEX(Input_Events,,2),0),MATCH(I57,INDEX(INDIRECT(ADDRESS(ROW(Input_Events)+J56,6,1,1)):'data'!$G$102,,2),0)+J56),"")</f>
        <v>55</v>
      </c>
      <c r="K57" s="11" t="str">
        <f t="shared" ca="1" si="1"/>
        <v/>
      </c>
    </row>
    <row r="58" spans="2:11" x14ac:dyDescent="0.25">
      <c r="B58" s="1">
        <f t="shared" si="7"/>
        <v>41330</v>
      </c>
      <c r="C58" s="1" t="str">
        <f>IFERROR(CONCATENATE(MONTH(B58)," ",(WEEKNUM(B58,DateCalc_WeekStartDay_ReturnType)-WEEKNUM(DATE(YEAR(B58),MONTH(B58),1),DateCalc_WeekStartDay_ReturnType)+1)," ",WEEKDAY(B58,DateCalc_WeekStartDay_ReturnType)),"")</f>
        <v>2 5 2</v>
      </c>
      <c r="D58" s="24">
        <f t="shared" si="3"/>
        <v>2</v>
      </c>
      <c r="F58" s="9" t="str">
        <f>IF(ISTEXT(Inputs!D20),Inputs!D20,"")</f>
        <v/>
      </c>
      <c r="G58" s="6" t="str">
        <f>IF(ISBLANK(Inputs!E20),"",IFERROR(DATE(2012,MONTH(Inputs!E20),DAY(Inputs!E20)),""))</f>
        <v/>
      </c>
      <c r="H58" s="6" t="str">
        <f>IF(ISBLANK(Inputs!E20),"",IFERROR(Inputs!E20,""))</f>
        <v/>
      </c>
      <c r="I58" s="10" t="str">
        <f t="shared" si="0"/>
        <v/>
      </c>
      <c r="J58" s="11">
        <f ca="1">IFERROR(IF(COUNTIF($I$3:I58,I58)=1,MATCH(I58,INDEX(Input_Events,,2),0),MATCH(I58,INDEX(INDIRECT(ADDRESS(ROW(Input_Events)+J57,6,1,1)):'data'!$G$102,,2),0)+J57),"")</f>
        <v>56</v>
      </c>
      <c r="K58" s="11" t="str">
        <f t="shared" ca="1" si="1"/>
        <v/>
      </c>
    </row>
    <row r="59" spans="2:11" x14ac:dyDescent="0.25">
      <c r="B59" s="1">
        <f t="shared" si="7"/>
        <v>41331</v>
      </c>
      <c r="C59" s="1" t="str">
        <f>IFERROR(CONCATENATE(MONTH(B59)," ",(WEEKNUM(B59,DateCalc_WeekStartDay_ReturnType)-WEEKNUM(DATE(YEAR(B59),MONTH(B59),1),DateCalc_WeekStartDay_ReturnType)+1)," ",WEEKDAY(B59,DateCalc_WeekStartDay_ReturnType)),"")</f>
        <v>2 5 3</v>
      </c>
      <c r="D59" s="24">
        <f t="shared" si="3"/>
        <v>2</v>
      </c>
      <c r="F59" s="9" t="str">
        <f>IF(ISTEXT(Inputs!D21),Inputs!D21,"")</f>
        <v/>
      </c>
      <c r="G59" s="6" t="str">
        <f>IF(ISBLANK(Inputs!E21),"",IFERROR(DATE(2012,MONTH(Inputs!E21),DAY(Inputs!E21)),""))</f>
        <v/>
      </c>
      <c r="H59" s="6" t="str">
        <f>IF(ISBLANK(Inputs!E21),"",IFERROR(Inputs!E21,""))</f>
        <v/>
      </c>
      <c r="I59" s="10" t="str">
        <f t="shared" si="0"/>
        <v/>
      </c>
      <c r="J59" s="11">
        <f ca="1">IFERROR(IF(COUNTIF($I$3:I59,I59)=1,MATCH(I59,INDEX(Input_Events,,2),0),MATCH(I59,INDEX(INDIRECT(ADDRESS(ROW(Input_Events)+J58,6,1,1)):'data'!$G$102,,2),0)+J58),"")</f>
        <v>57</v>
      </c>
      <c r="K59" s="11" t="str">
        <f t="shared" ca="1" si="1"/>
        <v/>
      </c>
    </row>
    <row r="60" spans="2:11" x14ac:dyDescent="0.25">
      <c r="B60" s="1">
        <f t="shared" si="7"/>
        <v>41332</v>
      </c>
      <c r="C60" s="1" t="str">
        <f>IFERROR(CONCATENATE(MONTH(B60)," ",(WEEKNUM(B60,DateCalc_WeekStartDay_ReturnType)-WEEKNUM(DATE(YEAR(B60),MONTH(B60),1),DateCalc_WeekStartDay_ReturnType)+1)," ",WEEKDAY(B60,DateCalc_WeekStartDay_ReturnType)),"")</f>
        <v>2 5 4</v>
      </c>
      <c r="D60" s="24">
        <f t="shared" si="3"/>
        <v>2</v>
      </c>
      <c r="F60" s="9" t="str">
        <f>IF(ISTEXT(Inputs!D22),Inputs!D22,"")</f>
        <v/>
      </c>
      <c r="G60" s="6" t="str">
        <f>IF(ISBLANK(Inputs!E22),"",IFERROR(DATE(2012,MONTH(Inputs!E22),DAY(Inputs!E22)),""))</f>
        <v/>
      </c>
      <c r="H60" s="6" t="str">
        <f>IF(ISBLANK(Inputs!E22),"",IFERROR(Inputs!E22,""))</f>
        <v/>
      </c>
      <c r="I60" s="10" t="str">
        <f t="shared" si="0"/>
        <v/>
      </c>
      <c r="J60" s="11">
        <f ca="1">IFERROR(IF(COUNTIF($I$3:I60,I60)=1,MATCH(I60,INDEX(Input_Events,,2),0),MATCH(I60,INDEX(INDIRECT(ADDRESS(ROW(Input_Events)+J59,6,1,1)):'data'!$G$102,,2),0)+J59),"")</f>
        <v>58</v>
      </c>
      <c r="K60" s="11" t="str">
        <f t="shared" ca="1" si="1"/>
        <v/>
      </c>
    </row>
    <row r="61" spans="2:11" x14ac:dyDescent="0.25">
      <c r="B61" s="1">
        <f t="shared" si="7"/>
        <v>41333</v>
      </c>
      <c r="C61" s="1" t="str">
        <f>IFERROR(CONCATENATE(MONTH(B61)," ",(WEEKNUM(B61,DateCalc_WeekStartDay_ReturnType)-WEEKNUM(DATE(YEAR(B61),MONTH(B61),1),DateCalc_WeekStartDay_ReturnType)+1)," ",WEEKDAY(B61,DateCalc_WeekStartDay_ReturnType)),"")</f>
        <v>2 5 5</v>
      </c>
      <c r="D61" s="24">
        <f t="shared" si="3"/>
        <v>2</v>
      </c>
      <c r="F61" s="9" t="str">
        <f>IF(ISTEXT(Inputs!D23),Inputs!D23,"")</f>
        <v/>
      </c>
      <c r="G61" s="6" t="str">
        <f>IF(ISBLANK(Inputs!E23),"",IFERROR(DATE(2012,MONTH(Inputs!E23),DAY(Inputs!E23)),""))</f>
        <v/>
      </c>
      <c r="H61" s="6" t="str">
        <f>IF(ISBLANK(Inputs!E23),"",IFERROR(Inputs!E23,""))</f>
        <v/>
      </c>
      <c r="I61" s="10" t="str">
        <f t="shared" si="0"/>
        <v/>
      </c>
      <c r="J61" s="11">
        <f ca="1">IFERROR(IF(COUNTIF($I$3:I61,I61)=1,MATCH(I61,INDEX(Input_Events,,2),0),MATCH(I61,INDEX(INDIRECT(ADDRESS(ROW(Input_Events)+J60,6,1,1)):'data'!$G$102,,2),0)+J60),"")</f>
        <v>59</v>
      </c>
      <c r="K61" s="11" t="str">
        <f t="shared" ca="1" si="1"/>
        <v/>
      </c>
    </row>
    <row r="62" spans="2:11" x14ac:dyDescent="0.25">
      <c r="B62" s="1">
        <f t="shared" si="7"/>
        <v>41334</v>
      </c>
      <c r="C62" s="1" t="str">
        <f>IFERROR(CONCATENATE(MONTH(B62)," ",(WEEKNUM(B62,DateCalc_WeekStartDay_ReturnType)-WEEKNUM(DATE(YEAR(B62),MONTH(B62),1),DateCalc_WeekStartDay_ReturnType)+1)," ",WEEKDAY(B62,DateCalc_WeekStartDay_ReturnType)),"")</f>
        <v>3 1 6</v>
      </c>
      <c r="D62" s="24">
        <f t="shared" si="3"/>
        <v>3</v>
      </c>
      <c r="F62" s="9" t="str">
        <f>IF(ISTEXT(Inputs!D24),Inputs!D24,"")</f>
        <v/>
      </c>
      <c r="G62" s="6" t="str">
        <f>IF(ISBLANK(Inputs!E24),"",IFERROR(DATE(2012,MONTH(Inputs!E24),DAY(Inputs!E24)),""))</f>
        <v/>
      </c>
      <c r="H62" s="6" t="str">
        <f>IF(ISBLANK(Inputs!E24),"",IFERROR(Inputs!E24,""))</f>
        <v/>
      </c>
      <c r="I62" s="10" t="str">
        <f t="shared" si="0"/>
        <v/>
      </c>
      <c r="J62" s="11">
        <f ca="1">IFERROR(IF(COUNTIF($I$3:I62,I62)=1,MATCH(I62,INDEX(Input_Events,,2),0),MATCH(I62,INDEX(INDIRECT(ADDRESS(ROW(Input_Events)+J61,6,1,1)):'data'!$G$102,,2),0)+J61),"")</f>
        <v>60</v>
      </c>
      <c r="K62" s="11" t="str">
        <f t="shared" ca="1" si="1"/>
        <v/>
      </c>
    </row>
    <row r="63" spans="2:11" x14ac:dyDescent="0.25">
      <c r="B63" s="1">
        <f t="shared" si="7"/>
        <v>41335</v>
      </c>
      <c r="C63" s="1" t="str">
        <f>IFERROR(CONCATENATE(MONTH(B63)," ",(WEEKNUM(B63,DateCalc_WeekStartDay_ReturnType)-WEEKNUM(DATE(YEAR(B63),MONTH(B63),1),DateCalc_WeekStartDay_ReturnType)+1)," ",WEEKDAY(B63,DateCalc_WeekStartDay_ReturnType)),"")</f>
        <v>3 1 7</v>
      </c>
      <c r="D63" s="24">
        <f t="shared" si="3"/>
        <v>3</v>
      </c>
      <c r="F63" s="9" t="str">
        <f>IF(ISTEXT(Inputs!D25),Inputs!D25,"")</f>
        <v/>
      </c>
      <c r="G63" s="6" t="str">
        <f>IF(ISBLANK(Inputs!E25),"",IFERROR(DATE(2012,MONTH(Inputs!E25),DAY(Inputs!E25)),""))</f>
        <v/>
      </c>
      <c r="H63" s="6" t="str">
        <f>IF(ISBLANK(Inputs!E25),"",IFERROR(Inputs!E25,""))</f>
        <v/>
      </c>
      <c r="I63" s="10" t="str">
        <f t="shared" si="0"/>
        <v/>
      </c>
      <c r="J63" s="11">
        <f ca="1">IFERROR(IF(COUNTIF($I$3:I63,I63)=1,MATCH(I63,INDEX(Input_Events,,2),0),MATCH(I63,INDEX(INDIRECT(ADDRESS(ROW(Input_Events)+J62,6,1,1)):'data'!$G$102,,2),0)+J62),"")</f>
        <v>61</v>
      </c>
      <c r="K63" s="11" t="str">
        <f t="shared" ca="1" si="1"/>
        <v/>
      </c>
    </row>
    <row r="64" spans="2:11" x14ac:dyDescent="0.25">
      <c r="B64" s="1">
        <f t="shared" si="7"/>
        <v>41336</v>
      </c>
      <c r="C64" s="1" t="str">
        <f>IFERROR(CONCATENATE(MONTH(B64)," ",(WEEKNUM(B64,DateCalc_WeekStartDay_ReturnType)-WEEKNUM(DATE(YEAR(B64),MONTH(B64),1),DateCalc_WeekStartDay_ReturnType)+1)," ",WEEKDAY(B64,DateCalc_WeekStartDay_ReturnType)),"")</f>
        <v>3 2 1</v>
      </c>
      <c r="D64" s="24">
        <f t="shared" si="3"/>
        <v>3</v>
      </c>
      <c r="F64" s="9" t="str">
        <f>IF(ISTEXT(Inputs!D26),Inputs!D26,"")</f>
        <v/>
      </c>
      <c r="G64" s="6" t="str">
        <f>IF(ISBLANK(Inputs!E26),"",IFERROR(DATE(2012,MONTH(Inputs!E26),DAY(Inputs!E26)),""))</f>
        <v/>
      </c>
      <c r="H64" s="6" t="str">
        <f>IF(ISBLANK(Inputs!E26),"",IFERROR(Inputs!E26,""))</f>
        <v/>
      </c>
      <c r="I64" s="10" t="str">
        <f t="shared" si="0"/>
        <v/>
      </c>
      <c r="J64" s="11">
        <f ca="1">IFERROR(IF(COUNTIF($I$3:I64,I64)=1,MATCH(I64,INDEX(Input_Events,,2),0),MATCH(I64,INDEX(INDIRECT(ADDRESS(ROW(Input_Events)+J63,6,1,1)):'data'!$G$102,,2),0)+J63),"")</f>
        <v>62</v>
      </c>
      <c r="K64" s="11" t="str">
        <f t="shared" ca="1" si="1"/>
        <v/>
      </c>
    </row>
    <row r="65" spans="2:11" x14ac:dyDescent="0.25">
      <c r="B65" s="1">
        <f t="shared" si="7"/>
        <v>41337</v>
      </c>
      <c r="C65" s="1" t="str">
        <f>IFERROR(CONCATENATE(MONTH(B65)," ",(WEEKNUM(B65,DateCalc_WeekStartDay_ReturnType)-WEEKNUM(DATE(YEAR(B65),MONTH(B65),1),DateCalc_WeekStartDay_ReturnType)+1)," ",WEEKDAY(B65,DateCalc_WeekStartDay_ReturnType)),"")</f>
        <v>3 2 2</v>
      </c>
      <c r="D65" s="24">
        <f t="shared" si="3"/>
        <v>3</v>
      </c>
      <c r="F65" s="9" t="str">
        <f>IF(ISTEXT(Inputs!D27),Inputs!D27,"")</f>
        <v/>
      </c>
      <c r="G65" s="6" t="str">
        <f>IF(ISBLANK(Inputs!E27),"",IFERROR(DATE(2012,MONTH(Inputs!E27),DAY(Inputs!E27)),""))</f>
        <v/>
      </c>
      <c r="H65" s="6" t="str">
        <f>IF(ISBLANK(Inputs!E27),"",IFERROR(Inputs!E27,""))</f>
        <v/>
      </c>
      <c r="I65" s="10" t="str">
        <f t="shared" si="0"/>
        <v/>
      </c>
      <c r="J65" s="11">
        <f ca="1">IFERROR(IF(COUNTIF($I$3:I65,I65)=1,MATCH(I65,INDEX(Input_Events,,2),0),MATCH(I65,INDEX(INDIRECT(ADDRESS(ROW(Input_Events)+J64,6,1,1)):'data'!$G$102,,2),0)+J64),"")</f>
        <v>63</v>
      </c>
      <c r="K65" s="11" t="str">
        <f t="shared" ca="1" si="1"/>
        <v/>
      </c>
    </row>
    <row r="66" spans="2:11" x14ac:dyDescent="0.25">
      <c r="B66" s="1">
        <f t="shared" si="7"/>
        <v>41338</v>
      </c>
      <c r="C66" s="1" t="str">
        <f>IFERROR(CONCATENATE(MONTH(B66)," ",(WEEKNUM(B66,DateCalc_WeekStartDay_ReturnType)-WEEKNUM(DATE(YEAR(B66),MONTH(B66),1),DateCalc_WeekStartDay_ReturnType)+1)," ",WEEKDAY(B66,DateCalc_WeekStartDay_ReturnType)),"")</f>
        <v>3 2 3</v>
      </c>
      <c r="D66" s="24">
        <f t="shared" si="3"/>
        <v>3</v>
      </c>
      <c r="F66" s="9" t="str">
        <f>IF(ISTEXT(Inputs!D28),Inputs!D28,"")</f>
        <v/>
      </c>
      <c r="G66" s="6" t="str">
        <f>IF(ISBLANK(Inputs!E28),"",IFERROR(DATE(2012,MONTH(Inputs!E28),DAY(Inputs!E28)),""))</f>
        <v/>
      </c>
      <c r="H66" s="6" t="str">
        <f>IF(ISBLANK(Inputs!E28),"",IFERROR(Inputs!E28,""))</f>
        <v/>
      </c>
      <c r="I66" s="10" t="str">
        <f t="shared" si="0"/>
        <v/>
      </c>
      <c r="J66" s="11">
        <f ca="1">IFERROR(IF(COUNTIF($I$3:I66,I66)=1,MATCH(I66,INDEX(Input_Events,,2),0),MATCH(I66,INDEX(INDIRECT(ADDRESS(ROW(Input_Events)+J65,6,1,1)):'data'!$G$102,,2),0)+J65),"")</f>
        <v>64</v>
      </c>
      <c r="K66" s="11" t="str">
        <f t="shared" ca="1" si="1"/>
        <v/>
      </c>
    </row>
    <row r="67" spans="2:11" x14ac:dyDescent="0.25">
      <c r="B67" s="1">
        <f t="shared" si="7"/>
        <v>41339</v>
      </c>
      <c r="C67" s="1" t="str">
        <f>IFERROR(CONCATENATE(MONTH(B67)," ",(WEEKNUM(B67,DateCalc_WeekStartDay_ReturnType)-WEEKNUM(DATE(YEAR(B67),MONTH(B67),1),DateCalc_WeekStartDay_ReturnType)+1)," ",WEEKDAY(B67,DateCalc_WeekStartDay_ReturnType)),"")</f>
        <v>3 2 4</v>
      </c>
      <c r="D67" s="24">
        <f t="shared" si="3"/>
        <v>3</v>
      </c>
      <c r="F67" s="9" t="str">
        <f>IF(ISTEXT(Inputs!D29),Inputs!D29,"")</f>
        <v/>
      </c>
      <c r="G67" s="6" t="str">
        <f>IF(ISBLANK(Inputs!E29),"",IFERROR(DATE(2012,MONTH(Inputs!E29),DAY(Inputs!E29)),""))</f>
        <v/>
      </c>
      <c r="H67" s="6" t="str">
        <f>IF(ISBLANK(Inputs!E29),"",IFERROR(Inputs!E29,""))</f>
        <v/>
      </c>
      <c r="I67" s="10" t="str">
        <f t="shared" ref="I67:I102" si="9">IFERROR(SMALL(INDEX(Input_Events,,2),ROW(I67)-ROW($I$2)),"")</f>
        <v/>
      </c>
      <c r="J67" s="11">
        <f ca="1">IFERROR(IF(COUNTIF($I$3:I67,I67)=1,MATCH(I67,INDEX(Input_Events,,2),0),MATCH(I67,INDEX(INDIRECT(ADDRESS(ROW(Input_Events)+J66,6,1,1)):'data'!$G$102,,2),0)+J66),"")</f>
        <v>65</v>
      </c>
      <c r="K67" s="11" t="str">
        <f t="shared" ref="K67:K102" ca="1" si="10">IF(INDEX(Input_Events,J67,1)="","",IFERROR(IF(YEAR(INDEX(Dates,MATCH(MONTH(INDEX(Input_Events,J67,3)),$D$3:$D$368,0),1))=YEAR(INDEX(Input_Events,J67,3))," ",IF(YEAR(INDEX(Dates,MATCH(MONTH(INDEX(Input_Events,J67,3)),$D$3:$D$368,0),1))&gt;YEAR(INDEX(Input_Events,J67,3)),CONCATENATE(YEAR(INDEX(Dates,MATCH(MONTH(INDEX(Input_Events,J67,3)),$D$3:$D$368,0),1))-YEAR(INDEX(Input_Events,J67,3))," Year(s)"),"Not Yet")),""))</f>
        <v/>
      </c>
    </row>
    <row r="68" spans="2:11" x14ac:dyDescent="0.25">
      <c r="B68" s="1">
        <f t="shared" si="7"/>
        <v>41340</v>
      </c>
      <c r="C68" s="1" t="str">
        <f>IFERROR(CONCATENATE(MONTH(B68)," ",(WEEKNUM(B68,DateCalc_WeekStartDay_ReturnType)-WEEKNUM(DATE(YEAR(B68),MONTH(B68),1),DateCalc_WeekStartDay_ReturnType)+1)," ",WEEKDAY(B68,DateCalc_WeekStartDay_ReturnType)),"")</f>
        <v>3 2 5</v>
      </c>
      <c r="D68" s="24">
        <f t="shared" ref="D68:D131" si="11">IFERROR(MONTH(B68),"")</f>
        <v>3</v>
      </c>
      <c r="F68" s="9" t="str">
        <f>IF(ISTEXT(Inputs!D30),Inputs!D30,"")</f>
        <v/>
      </c>
      <c r="G68" s="6" t="str">
        <f>IF(ISBLANK(Inputs!E30),"",IFERROR(DATE(2012,MONTH(Inputs!E30),DAY(Inputs!E30)),""))</f>
        <v/>
      </c>
      <c r="H68" s="6" t="str">
        <f>IF(ISBLANK(Inputs!E30),"",IFERROR(Inputs!E30,""))</f>
        <v/>
      </c>
      <c r="I68" s="10" t="str">
        <f t="shared" si="9"/>
        <v/>
      </c>
      <c r="J68" s="11">
        <f ca="1">IFERROR(IF(COUNTIF($I$3:I68,I68)=1,MATCH(I68,INDEX(Input_Events,,2),0),MATCH(I68,INDEX(INDIRECT(ADDRESS(ROW(Input_Events)+J67,6,1,1)):'data'!$G$102,,2),0)+J67),"")</f>
        <v>66</v>
      </c>
      <c r="K68" s="11" t="str">
        <f t="shared" ca="1" si="10"/>
        <v/>
      </c>
    </row>
    <row r="69" spans="2:11" x14ac:dyDescent="0.25">
      <c r="B69" s="1">
        <f t="shared" ref="B69:B132" si="12">IF((B68+1)&gt;EOMONTH($B$3,11),"",(B68+1))</f>
        <v>41341</v>
      </c>
      <c r="C69" s="1" t="str">
        <f>IFERROR(CONCATENATE(MONTH(B69)," ",(WEEKNUM(B69,DateCalc_WeekStartDay_ReturnType)-WEEKNUM(DATE(YEAR(B69),MONTH(B69),1),DateCalc_WeekStartDay_ReturnType)+1)," ",WEEKDAY(B69,DateCalc_WeekStartDay_ReturnType)),"")</f>
        <v>3 2 6</v>
      </c>
      <c r="D69" s="24">
        <f t="shared" si="11"/>
        <v>3</v>
      </c>
      <c r="F69" s="9" t="str">
        <f>IF(ISTEXT(Inputs!D31),Inputs!D31,"")</f>
        <v/>
      </c>
      <c r="G69" s="6" t="str">
        <f>IF(ISBLANK(Inputs!E31),"",IFERROR(DATE(2012,MONTH(Inputs!E31),DAY(Inputs!E31)),""))</f>
        <v/>
      </c>
      <c r="H69" s="6" t="str">
        <f>IF(ISBLANK(Inputs!E31),"",IFERROR(Inputs!E31,""))</f>
        <v/>
      </c>
      <c r="I69" s="10" t="str">
        <f t="shared" si="9"/>
        <v/>
      </c>
      <c r="J69" s="11">
        <f ca="1">IFERROR(IF(COUNTIF($I$3:I69,I69)=1,MATCH(I69,INDEX(Input_Events,,2),0),MATCH(I69,INDEX(INDIRECT(ADDRESS(ROW(Input_Events)+J68,6,1,1)):'data'!$G$102,,2),0)+J68),"")</f>
        <v>67</v>
      </c>
      <c r="K69" s="11" t="str">
        <f t="shared" ca="1" si="10"/>
        <v/>
      </c>
    </row>
    <row r="70" spans="2:11" x14ac:dyDescent="0.25">
      <c r="B70" s="1">
        <f t="shared" si="12"/>
        <v>41342</v>
      </c>
      <c r="C70" s="1" t="str">
        <f>IFERROR(CONCATENATE(MONTH(B70)," ",(WEEKNUM(B70,DateCalc_WeekStartDay_ReturnType)-WEEKNUM(DATE(YEAR(B70),MONTH(B70),1),DateCalc_WeekStartDay_ReturnType)+1)," ",WEEKDAY(B70,DateCalc_WeekStartDay_ReturnType)),"")</f>
        <v>3 2 7</v>
      </c>
      <c r="D70" s="24">
        <f t="shared" si="11"/>
        <v>3</v>
      </c>
      <c r="F70" s="9" t="str">
        <f>IF(ISTEXT(Inputs!D32),Inputs!D32,"")</f>
        <v/>
      </c>
      <c r="G70" s="6" t="str">
        <f>IF(ISBLANK(Inputs!E32),"",IFERROR(DATE(2012,MONTH(Inputs!E32),DAY(Inputs!E32)),""))</f>
        <v/>
      </c>
      <c r="H70" s="6" t="str">
        <f>IF(ISBLANK(Inputs!E32),"",IFERROR(Inputs!E32,""))</f>
        <v/>
      </c>
      <c r="I70" s="10" t="str">
        <f t="shared" si="9"/>
        <v/>
      </c>
      <c r="J70" s="11">
        <f ca="1">IFERROR(IF(COUNTIF($I$3:I70,I70)=1,MATCH(I70,INDEX(Input_Events,,2),0),MATCH(I70,INDEX(INDIRECT(ADDRESS(ROW(Input_Events)+J69,6,1,1)):'data'!$G$102,,2),0)+J69),"")</f>
        <v>68</v>
      </c>
      <c r="K70" s="11" t="str">
        <f t="shared" ca="1" si="10"/>
        <v/>
      </c>
    </row>
    <row r="71" spans="2:11" x14ac:dyDescent="0.25">
      <c r="B71" s="1">
        <f t="shared" si="12"/>
        <v>41343</v>
      </c>
      <c r="C71" s="1" t="str">
        <f>IFERROR(CONCATENATE(MONTH(B71)," ",(WEEKNUM(B71,DateCalc_WeekStartDay_ReturnType)-WEEKNUM(DATE(YEAR(B71),MONTH(B71),1),DateCalc_WeekStartDay_ReturnType)+1)," ",WEEKDAY(B71,DateCalc_WeekStartDay_ReturnType)),"")</f>
        <v>3 3 1</v>
      </c>
      <c r="D71" s="24">
        <f t="shared" si="11"/>
        <v>3</v>
      </c>
      <c r="F71" s="9" t="str">
        <f>IF(ISTEXT(Inputs!D33),Inputs!D33,"")</f>
        <v/>
      </c>
      <c r="G71" s="6" t="str">
        <f>IF(ISBLANK(Inputs!E33),"",IFERROR(DATE(2012,MONTH(Inputs!E33),DAY(Inputs!E33)),""))</f>
        <v/>
      </c>
      <c r="H71" s="6" t="str">
        <f>IF(ISBLANK(Inputs!E33),"",IFERROR(Inputs!E33,""))</f>
        <v/>
      </c>
      <c r="I71" s="10" t="str">
        <f t="shared" si="9"/>
        <v/>
      </c>
      <c r="J71" s="11">
        <f ca="1">IFERROR(IF(COUNTIF($I$3:I71,I71)=1,MATCH(I71,INDEX(Input_Events,,2),0),MATCH(I71,INDEX(INDIRECT(ADDRESS(ROW(Input_Events)+J70,6,1,1)):'data'!$G$102,,2),0)+J70),"")</f>
        <v>69</v>
      </c>
      <c r="K71" s="11" t="str">
        <f t="shared" ca="1" si="10"/>
        <v/>
      </c>
    </row>
    <row r="72" spans="2:11" x14ac:dyDescent="0.25">
      <c r="B72" s="1">
        <f t="shared" si="12"/>
        <v>41344</v>
      </c>
      <c r="C72" s="1" t="str">
        <f>IFERROR(CONCATENATE(MONTH(B72)," ",(WEEKNUM(B72,DateCalc_WeekStartDay_ReturnType)-WEEKNUM(DATE(YEAR(B72),MONTH(B72),1),DateCalc_WeekStartDay_ReturnType)+1)," ",WEEKDAY(B72,DateCalc_WeekStartDay_ReturnType)),"")</f>
        <v>3 3 2</v>
      </c>
      <c r="D72" s="24">
        <f t="shared" si="11"/>
        <v>3</v>
      </c>
      <c r="F72" s="9" t="str">
        <f>IF(ISTEXT(Inputs!D34),Inputs!D34,"")</f>
        <v/>
      </c>
      <c r="G72" s="6" t="str">
        <f>IF(ISBLANK(Inputs!E34),"",IFERROR(DATE(2012,MONTH(Inputs!E34),DAY(Inputs!E34)),""))</f>
        <v/>
      </c>
      <c r="H72" s="6" t="str">
        <f>IF(ISBLANK(Inputs!E34),"",IFERROR(Inputs!E34,""))</f>
        <v/>
      </c>
      <c r="I72" s="10" t="str">
        <f t="shared" si="9"/>
        <v/>
      </c>
      <c r="J72" s="11">
        <f ca="1">IFERROR(IF(COUNTIF($I$3:I72,I72)=1,MATCH(I72,INDEX(Input_Events,,2),0),MATCH(I72,INDEX(INDIRECT(ADDRESS(ROW(Input_Events)+J71,6,1,1)):'data'!$G$102,,2),0)+J71),"")</f>
        <v>70</v>
      </c>
      <c r="K72" s="11" t="str">
        <f t="shared" ca="1" si="10"/>
        <v/>
      </c>
    </row>
    <row r="73" spans="2:11" x14ac:dyDescent="0.25">
      <c r="B73" s="1">
        <f t="shared" si="12"/>
        <v>41345</v>
      </c>
      <c r="C73" s="1" t="str">
        <f>IFERROR(CONCATENATE(MONTH(B73)," ",(WEEKNUM(B73,DateCalc_WeekStartDay_ReturnType)-WEEKNUM(DATE(YEAR(B73),MONTH(B73),1),DateCalc_WeekStartDay_ReturnType)+1)," ",WEEKDAY(B73,DateCalc_WeekStartDay_ReturnType)),"")</f>
        <v>3 3 3</v>
      </c>
      <c r="D73" s="24">
        <f t="shared" si="11"/>
        <v>3</v>
      </c>
      <c r="F73" s="9" t="str">
        <f>IF(ISTEXT(Inputs!D35),Inputs!D35,"")</f>
        <v/>
      </c>
      <c r="G73" s="6" t="str">
        <f>IF(ISBLANK(Inputs!E35),"",IFERROR(DATE(2012,MONTH(Inputs!E35),DAY(Inputs!E35)),""))</f>
        <v/>
      </c>
      <c r="H73" s="6" t="str">
        <f>IF(ISBLANK(Inputs!E35),"",IFERROR(Inputs!E35,""))</f>
        <v/>
      </c>
      <c r="I73" s="10" t="str">
        <f t="shared" si="9"/>
        <v/>
      </c>
      <c r="J73" s="11">
        <f ca="1">IFERROR(IF(COUNTIF($I$3:I73,I73)=1,MATCH(I73,INDEX(Input_Events,,2),0),MATCH(I73,INDEX(INDIRECT(ADDRESS(ROW(Input_Events)+J72,6,1,1)):'data'!$G$102,,2),0)+J72),"")</f>
        <v>71</v>
      </c>
      <c r="K73" s="11" t="str">
        <f t="shared" ca="1" si="10"/>
        <v/>
      </c>
    </row>
    <row r="74" spans="2:11" x14ac:dyDescent="0.25">
      <c r="B74" s="1">
        <f t="shared" si="12"/>
        <v>41346</v>
      </c>
      <c r="C74" s="1" t="str">
        <f>IFERROR(CONCATENATE(MONTH(B74)," ",(WEEKNUM(B74,DateCalc_WeekStartDay_ReturnType)-WEEKNUM(DATE(YEAR(B74),MONTH(B74),1),DateCalc_WeekStartDay_ReturnType)+1)," ",WEEKDAY(B74,DateCalc_WeekStartDay_ReturnType)),"")</f>
        <v>3 3 4</v>
      </c>
      <c r="D74" s="24">
        <f t="shared" si="11"/>
        <v>3</v>
      </c>
      <c r="F74" s="9" t="str">
        <f>IF(ISTEXT(Inputs!D36),Inputs!D36,"")</f>
        <v/>
      </c>
      <c r="G74" s="6" t="str">
        <f>IF(ISBLANK(Inputs!E36),"",IFERROR(DATE(2012,MONTH(Inputs!E36),DAY(Inputs!E36)),""))</f>
        <v/>
      </c>
      <c r="H74" s="6" t="str">
        <f>IF(ISBLANK(Inputs!E36),"",IFERROR(Inputs!E36,""))</f>
        <v/>
      </c>
      <c r="I74" s="10" t="str">
        <f t="shared" si="9"/>
        <v/>
      </c>
      <c r="J74" s="11">
        <f ca="1">IFERROR(IF(COUNTIF($I$3:I74,I74)=1,MATCH(I74,INDEX(Input_Events,,2),0),MATCH(I74,INDEX(INDIRECT(ADDRESS(ROW(Input_Events)+J73,6,1,1)):'data'!$G$102,,2),0)+J73),"")</f>
        <v>72</v>
      </c>
      <c r="K74" s="11" t="str">
        <f t="shared" ca="1" si="10"/>
        <v/>
      </c>
    </row>
    <row r="75" spans="2:11" x14ac:dyDescent="0.25">
      <c r="B75" s="1">
        <f t="shared" si="12"/>
        <v>41347</v>
      </c>
      <c r="C75" s="1" t="str">
        <f>IFERROR(CONCATENATE(MONTH(B75)," ",(WEEKNUM(B75,DateCalc_WeekStartDay_ReturnType)-WEEKNUM(DATE(YEAR(B75),MONTH(B75),1),DateCalc_WeekStartDay_ReturnType)+1)," ",WEEKDAY(B75,DateCalc_WeekStartDay_ReturnType)),"")</f>
        <v>3 3 5</v>
      </c>
      <c r="D75" s="24">
        <f t="shared" si="11"/>
        <v>3</v>
      </c>
      <c r="F75" s="9" t="str">
        <f>IF(ISTEXT(Inputs!D37),Inputs!D37,"")</f>
        <v/>
      </c>
      <c r="G75" s="6" t="str">
        <f>IF(ISBLANK(Inputs!E37),"",IFERROR(DATE(2012,MONTH(Inputs!E37),DAY(Inputs!E37)),""))</f>
        <v/>
      </c>
      <c r="H75" s="6" t="str">
        <f>IF(ISBLANK(Inputs!E37),"",IFERROR(Inputs!E37,""))</f>
        <v/>
      </c>
      <c r="I75" s="10" t="str">
        <f t="shared" si="9"/>
        <v/>
      </c>
      <c r="J75" s="11">
        <f ca="1">IFERROR(IF(COUNTIF($I$3:I75,I75)=1,MATCH(I75,INDEX(Input_Events,,2),0),MATCH(I75,INDEX(INDIRECT(ADDRESS(ROW(Input_Events)+J74,6,1,1)):'data'!$G$102,,2),0)+J74),"")</f>
        <v>73</v>
      </c>
      <c r="K75" s="11" t="str">
        <f t="shared" ca="1" si="10"/>
        <v/>
      </c>
    </row>
    <row r="76" spans="2:11" x14ac:dyDescent="0.25">
      <c r="B76" s="1">
        <f t="shared" si="12"/>
        <v>41348</v>
      </c>
      <c r="C76" s="1" t="str">
        <f>IFERROR(CONCATENATE(MONTH(B76)," ",(WEEKNUM(B76,DateCalc_WeekStartDay_ReturnType)-WEEKNUM(DATE(YEAR(B76),MONTH(B76),1),DateCalc_WeekStartDay_ReturnType)+1)," ",WEEKDAY(B76,DateCalc_WeekStartDay_ReturnType)),"")</f>
        <v>3 3 6</v>
      </c>
      <c r="D76" s="24">
        <f t="shared" si="11"/>
        <v>3</v>
      </c>
      <c r="F76" s="9" t="str">
        <f>IF(ISTEXT(Inputs!D38),Inputs!D38,"")</f>
        <v/>
      </c>
      <c r="G76" s="6" t="str">
        <f>IF(ISBLANK(Inputs!E38),"",IFERROR(DATE(2012,MONTH(Inputs!E38),DAY(Inputs!E38)),""))</f>
        <v/>
      </c>
      <c r="H76" s="6" t="str">
        <f>IF(ISBLANK(Inputs!E38),"",IFERROR(Inputs!E38,""))</f>
        <v/>
      </c>
      <c r="I76" s="10" t="str">
        <f t="shared" si="9"/>
        <v/>
      </c>
      <c r="J76" s="11">
        <f ca="1">IFERROR(IF(COUNTIF($I$3:I76,I76)=1,MATCH(I76,INDEX(Input_Events,,2),0),MATCH(I76,INDEX(INDIRECT(ADDRESS(ROW(Input_Events)+J75,6,1,1)):'data'!$G$102,,2),0)+J75),"")</f>
        <v>74</v>
      </c>
      <c r="K76" s="11" t="str">
        <f t="shared" ca="1" si="10"/>
        <v/>
      </c>
    </row>
    <row r="77" spans="2:11" x14ac:dyDescent="0.25">
      <c r="B77" s="1">
        <f t="shared" si="12"/>
        <v>41349</v>
      </c>
      <c r="C77" s="1" t="str">
        <f>IFERROR(CONCATENATE(MONTH(B77)," ",(WEEKNUM(B77,DateCalc_WeekStartDay_ReturnType)-WEEKNUM(DATE(YEAR(B77),MONTH(B77),1),DateCalc_WeekStartDay_ReturnType)+1)," ",WEEKDAY(B77,DateCalc_WeekStartDay_ReturnType)),"")</f>
        <v>3 3 7</v>
      </c>
      <c r="D77" s="24">
        <f t="shared" si="11"/>
        <v>3</v>
      </c>
      <c r="F77" s="9" t="str">
        <f>IF(ISTEXT(Inputs!D39),Inputs!D39,"")</f>
        <v/>
      </c>
      <c r="G77" s="6" t="str">
        <f>IF(ISBLANK(Inputs!E39),"",IFERROR(DATE(2012,MONTH(Inputs!E39),DAY(Inputs!E39)),""))</f>
        <v/>
      </c>
      <c r="H77" s="6" t="str">
        <f>IF(ISBLANK(Inputs!E39),"",IFERROR(Inputs!E39,""))</f>
        <v/>
      </c>
      <c r="I77" s="10" t="str">
        <f t="shared" si="9"/>
        <v/>
      </c>
      <c r="J77" s="11">
        <f ca="1">IFERROR(IF(COUNTIF($I$3:I77,I77)=1,MATCH(I77,INDEX(Input_Events,,2),0),MATCH(I77,INDEX(INDIRECT(ADDRESS(ROW(Input_Events)+J76,6,1,1)):'data'!$G$102,,2),0)+J76),"")</f>
        <v>75</v>
      </c>
      <c r="K77" s="11" t="str">
        <f t="shared" ca="1" si="10"/>
        <v/>
      </c>
    </row>
    <row r="78" spans="2:11" x14ac:dyDescent="0.25">
      <c r="B78" s="1">
        <f t="shared" si="12"/>
        <v>41350</v>
      </c>
      <c r="C78" s="1" t="str">
        <f>IFERROR(CONCATENATE(MONTH(B78)," ",(WEEKNUM(B78,DateCalc_WeekStartDay_ReturnType)-WEEKNUM(DATE(YEAR(B78),MONTH(B78),1),DateCalc_WeekStartDay_ReturnType)+1)," ",WEEKDAY(B78,DateCalc_WeekStartDay_ReturnType)),"")</f>
        <v>3 4 1</v>
      </c>
      <c r="D78" s="24">
        <f t="shared" si="11"/>
        <v>3</v>
      </c>
      <c r="F78" s="9" t="str">
        <f>IF(ISTEXT(Inputs!D40),Inputs!D40,"")</f>
        <v/>
      </c>
      <c r="G78" s="6" t="str">
        <f>IF(ISBLANK(Inputs!E40),"",IFERROR(DATE(2012,MONTH(Inputs!E40),DAY(Inputs!E40)),""))</f>
        <v/>
      </c>
      <c r="H78" s="6" t="str">
        <f>IF(ISBLANK(Inputs!E40),"",IFERROR(Inputs!E40,""))</f>
        <v/>
      </c>
      <c r="I78" s="10" t="str">
        <f t="shared" si="9"/>
        <v/>
      </c>
      <c r="J78" s="11">
        <f ca="1">IFERROR(IF(COUNTIF($I$3:I78,I78)=1,MATCH(I78,INDEX(Input_Events,,2),0),MATCH(I78,INDEX(INDIRECT(ADDRESS(ROW(Input_Events)+J77,6,1,1)):'data'!$G$102,,2),0)+J77),"")</f>
        <v>76</v>
      </c>
      <c r="K78" s="11" t="str">
        <f t="shared" ca="1" si="10"/>
        <v/>
      </c>
    </row>
    <row r="79" spans="2:11" x14ac:dyDescent="0.25">
      <c r="B79" s="1">
        <f t="shared" si="12"/>
        <v>41351</v>
      </c>
      <c r="C79" s="1" t="str">
        <f>IFERROR(CONCATENATE(MONTH(B79)," ",(WEEKNUM(B79,DateCalc_WeekStartDay_ReturnType)-WEEKNUM(DATE(YEAR(B79),MONTH(B79),1),DateCalc_WeekStartDay_ReturnType)+1)," ",WEEKDAY(B79,DateCalc_WeekStartDay_ReturnType)),"")</f>
        <v>3 4 2</v>
      </c>
      <c r="D79" s="24">
        <f t="shared" si="11"/>
        <v>3</v>
      </c>
      <c r="F79" s="9" t="str">
        <f>IF(ISTEXT(Inputs!D41),Inputs!D41,"")</f>
        <v/>
      </c>
      <c r="G79" s="6" t="str">
        <f>IF(ISBLANK(Inputs!E41),"",IFERROR(DATE(2012,MONTH(Inputs!E41),DAY(Inputs!E41)),""))</f>
        <v/>
      </c>
      <c r="H79" s="6" t="str">
        <f>IF(ISBLANK(Inputs!E41),"",IFERROR(Inputs!E41,""))</f>
        <v/>
      </c>
      <c r="I79" s="10" t="str">
        <f t="shared" si="9"/>
        <v/>
      </c>
      <c r="J79" s="11">
        <f ca="1">IFERROR(IF(COUNTIF($I$3:I79,I79)=1,MATCH(I79,INDEX(Input_Events,,2),0),MATCH(I79,INDEX(INDIRECT(ADDRESS(ROW(Input_Events)+J78,6,1,1)):'data'!$G$102,,2),0)+J78),"")</f>
        <v>77</v>
      </c>
      <c r="K79" s="11" t="str">
        <f t="shared" ca="1" si="10"/>
        <v/>
      </c>
    </row>
    <row r="80" spans="2:11" x14ac:dyDescent="0.25">
      <c r="B80" s="1">
        <f t="shared" si="12"/>
        <v>41352</v>
      </c>
      <c r="C80" s="1" t="str">
        <f>IFERROR(CONCATENATE(MONTH(B80)," ",(WEEKNUM(B80,DateCalc_WeekStartDay_ReturnType)-WEEKNUM(DATE(YEAR(B80),MONTH(B80),1),DateCalc_WeekStartDay_ReturnType)+1)," ",WEEKDAY(B80,DateCalc_WeekStartDay_ReturnType)),"")</f>
        <v>3 4 3</v>
      </c>
      <c r="D80" s="24">
        <f t="shared" si="11"/>
        <v>3</v>
      </c>
      <c r="F80" s="9" t="str">
        <f>IF(ISTEXT(Inputs!D42),Inputs!D42,"")</f>
        <v/>
      </c>
      <c r="G80" s="6" t="str">
        <f>IF(ISBLANK(Inputs!E42),"",IFERROR(DATE(2012,MONTH(Inputs!E42),DAY(Inputs!E42)),""))</f>
        <v/>
      </c>
      <c r="H80" s="6" t="str">
        <f>IF(ISBLANK(Inputs!E42),"",IFERROR(Inputs!E42,""))</f>
        <v/>
      </c>
      <c r="I80" s="10" t="str">
        <f t="shared" si="9"/>
        <v/>
      </c>
      <c r="J80" s="11">
        <f ca="1">IFERROR(IF(COUNTIF($I$3:I80,I80)=1,MATCH(I80,INDEX(Input_Events,,2),0),MATCH(I80,INDEX(INDIRECT(ADDRESS(ROW(Input_Events)+J79,6,1,1)):'data'!$G$102,,2),0)+J79),"")</f>
        <v>78</v>
      </c>
      <c r="K80" s="11" t="str">
        <f t="shared" ca="1" si="10"/>
        <v/>
      </c>
    </row>
    <row r="81" spans="2:11" x14ac:dyDescent="0.25">
      <c r="B81" s="1">
        <f t="shared" si="12"/>
        <v>41353</v>
      </c>
      <c r="C81" s="1" t="str">
        <f>IFERROR(CONCATENATE(MONTH(B81)," ",(WEEKNUM(B81,DateCalc_WeekStartDay_ReturnType)-WEEKNUM(DATE(YEAR(B81),MONTH(B81),1),DateCalc_WeekStartDay_ReturnType)+1)," ",WEEKDAY(B81,DateCalc_WeekStartDay_ReturnType)),"")</f>
        <v>3 4 4</v>
      </c>
      <c r="D81" s="24">
        <f t="shared" si="11"/>
        <v>3</v>
      </c>
      <c r="F81" s="9" t="str">
        <f>IF(ISTEXT(Inputs!D43),Inputs!D43,"")</f>
        <v/>
      </c>
      <c r="G81" s="6" t="str">
        <f>IF(ISBLANK(Inputs!E43),"",IFERROR(DATE(2012,MONTH(Inputs!E43),DAY(Inputs!E43)),""))</f>
        <v/>
      </c>
      <c r="H81" s="6" t="str">
        <f>IF(ISBLANK(Inputs!E43),"",IFERROR(Inputs!E43,""))</f>
        <v/>
      </c>
      <c r="I81" s="10" t="str">
        <f t="shared" si="9"/>
        <v/>
      </c>
      <c r="J81" s="11">
        <f ca="1">IFERROR(IF(COUNTIF($I$3:I81,I81)=1,MATCH(I81,INDEX(Input_Events,,2),0),MATCH(I81,INDEX(INDIRECT(ADDRESS(ROW(Input_Events)+J80,6,1,1)):'data'!$G$102,,2),0)+J80),"")</f>
        <v>79</v>
      </c>
      <c r="K81" s="11" t="str">
        <f t="shared" ca="1" si="10"/>
        <v/>
      </c>
    </row>
    <row r="82" spans="2:11" x14ac:dyDescent="0.25">
      <c r="B82" s="1">
        <f t="shared" si="12"/>
        <v>41354</v>
      </c>
      <c r="C82" s="1" t="str">
        <f>IFERROR(CONCATENATE(MONTH(B82)," ",(WEEKNUM(B82,DateCalc_WeekStartDay_ReturnType)-WEEKNUM(DATE(YEAR(B82),MONTH(B82),1),DateCalc_WeekStartDay_ReturnType)+1)," ",WEEKDAY(B82,DateCalc_WeekStartDay_ReturnType)),"")</f>
        <v>3 4 5</v>
      </c>
      <c r="D82" s="24">
        <f t="shared" si="11"/>
        <v>3</v>
      </c>
      <c r="F82" s="9" t="str">
        <f>IF(ISTEXT(Inputs!D44),Inputs!D44,"")</f>
        <v/>
      </c>
      <c r="G82" s="6" t="str">
        <f>IF(ISBLANK(Inputs!E44),"",IFERROR(DATE(2012,MONTH(Inputs!E44),DAY(Inputs!E44)),""))</f>
        <v/>
      </c>
      <c r="H82" s="6" t="str">
        <f>IF(ISBLANK(Inputs!E44),"",IFERROR(Inputs!E44,""))</f>
        <v/>
      </c>
      <c r="I82" s="10" t="str">
        <f t="shared" si="9"/>
        <v/>
      </c>
      <c r="J82" s="11">
        <f ca="1">IFERROR(IF(COUNTIF($I$3:I82,I82)=1,MATCH(I82,INDEX(Input_Events,,2),0),MATCH(I82,INDEX(INDIRECT(ADDRESS(ROW(Input_Events)+J81,6,1,1)):'data'!$G$102,,2),0)+J81),"")</f>
        <v>80</v>
      </c>
      <c r="K82" s="11" t="str">
        <f t="shared" ca="1" si="10"/>
        <v/>
      </c>
    </row>
    <row r="83" spans="2:11" x14ac:dyDescent="0.25">
      <c r="B83" s="1">
        <f t="shared" si="12"/>
        <v>41355</v>
      </c>
      <c r="C83" s="1" t="str">
        <f>IFERROR(CONCATENATE(MONTH(B83)," ",(WEEKNUM(B83,DateCalc_WeekStartDay_ReturnType)-WEEKNUM(DATE(YEAR(B83),MONTH(B83),1),DateCalc_WeekStartDay_ReturnType)+1)," ",WEEKDAY(B83,DateCalc_WeekStartDay_ReturnType)),"")</f>
        <v>3 4 6</v>
      </c>
      <c r="D83" s="24">
        <f t="shared" si="11"/>
        <v>3</v>
      </c>
      <c r="F83" s="9" t="str">
        <f>IF(ISTEXT(Inputs!D45),Inputs!D45,"")</f>
        <v/>
      </c>
      <c r="G83" s="6" t="str">
        <f>IF(ISBLANK(Inputs!E45),"",IFERROR(DATE(2012,MONTH(Inputs!E45),DAY(Inputs!E45)),""))</f>
        <v/>
      </c>
      <c r="H83" s="6" t="str">
        <f>IF(ISBLANK(Inputs!E45),"",IFERROR(Inputs!E45,""))</f>
        <v/>
      </c>
      <c r="I83" s="10" t="str">
        <f t="shared" si="9"/>
        <v/>
      </c>
      <c r="J83" s="11">
        <f ca="1">IFERROR(IF(COUNTIF($I$3:I83,I83)=1,MATCH(I83,INDEX(Input_Events,,2),0),MATCH(I83,INDEX(INDIRECT(ADDRESS(ROW(Input_Events)+J82,6,1,1)):'data'!$G$102,,2),0)+J82),"")</f>
        <v>81</v>
      </c>
      <c r="K83" s="11" t="str">
        <f t="shared" ca="1" si="10"/>
        <v/>
      </c>
    </row>
    <row r="84" spans="2:11" x14ac:dyDescent="0.25">
      <c r="B84" s="1">
        <f t="shared" si="12"/>
        <v>41356</v>
      </c>
      <c r="C84" s="1" t="str">
        <f>IFERROR(CONCATENATE(MONTH(B84)," ",(WEEKNUM(B84,DateCalc_WeekStartDay_ReturnType)-WEEKNUM(DATE(YEAR(B84),MONTH(B84),1),DateCalc_WeekStartDay_ReturnType)+1)," ",WEEKDAY(B84,DateCalc_WeekStartDay_ReturnType)),"")</f>
        <v>3 4 7</v>
      </c>
      <c r="D84" s="24">
        <f t="shared" si="11"/>
        <v>3</v>
      </c>
      <c r="F84" s="9" t="str">
        <f>IF(ISTEXT(Inputs!D46),Inputs!D46,"")</f>
        <v/>
      </c>
      <c r="G84" s="6" t="str">
        <f>IF(ISBLANK(Inputs!E46),"",IFERROR(DATE(2012,MONTH(Inputs!E46),DAY(Inputs!E46)),""))</f>
        <v/>
      </c>
      <c r="H84" s="6" t="str">
        <f>IF(ISBLANK(Inputs!E46),"",IFERROR(Inputs!E46,""))</f>
        <v/>
      </c>
      <c r="I84" s="10" t="str">
        <f t="shared" si="9"/>
        <v/>
      </c>
      <c r="J84" s="11">
        <f ca="1">IFERROR(IF(COUNTIF($I$3:I84,I84)=1,MATCH(I84,INDEX(Input_Events,,2),0),MATCH(I84,INDEX(INDIRECT(ADDRESS(ROW(Input_Events)+J83,6,1,1)):'data'!$G$102,,2),0)+J83),"")</f>
        <v>82</v>
      </c>
      <c r="K84" s="11" t="str">
        <f t="shared" ca="1" si="10"/>
        <v/>
      </c>
    </row>
    <row r="85" spans="2:11" x14ac:dyDescent="0.25">
      <c r="B85" s="1">
        <f t="shared" si="12"/>
        <v>41357</v>
      </c>
      <c r="C85" s="1" t="str">
        <f>IFERROR(CONCATENATE(MONTH(B85)," ",(WEEKNUM(B85,DateCalc_WeekStartDay_ReturnType)-WEEKNUM(DATE(YEAR(B85),MONTH(B85),1),DateCalc_WeekStartDay_ReturnType)+1)," ",WEEKDAY(B85,DateCalc_WeekStartDay_ReturnType)),"")</f>
        <v>3 5 1</v>
      </c>
      <c r="D85" s="24">
        <f t="shared" si="11"/>
        <v>3</v>
      </c>
      <c r="F85" s="9" t="str">
        <f>IF(ISTEXT(Inputs!D47),Inputs!D47,"")</f>
        <v/>
      </c>
      <c r="G85" s="6" t="str">
        <f>IF(ISBLANK(Inputs!E47),"",IFERROR(DATE(2012,MONTH(Inputs!E47),DAY(Inputs!E47)),""))</f>
        <v/>
      </c>
      <c r="H85" s="6" t="str">
        <f>IF(ISBLANK(Inputs!E47),"",IFERROR(Inputs!E47,""))</f>
        <v/>
      </c>
      <c r="I85" s="10" t="str">
        <f t="shared" si="9"/>
        <v/>
      </c>
      <c r="J85" s="11">
        <f ca="1">IFERROR(IF(COUNTIF($I$3:I85,I85)=1,MATCH(I85,INDEX(Input_Events,,2),0),MATCH(I85,INDEX(INDIRECT(ADDRESS(ROW(Input_Events)+J84,6,1,1)):'data'!$G$102,,2),0)+J84),"")</f>
        <v>83</v>
      </c>
      <c r="K85" s="11" t="str">
        <f t="shared" ca="1" si="10"/>
        <v/>
      </c>
    </row>
    <row r="86" spans="2:11" x14ac:dyDescent="0.25">
      <c r="B86" s="1">
        <f t="shared" si="12"/>
        <v>41358</v>
      </c>
      <c r="C86" s="1" t="str">
        <f>IFERROR(CONCATENATE(MONTH(B86)," ",(WEEKNUM(B86,DateCalc_WeekStartDay_ReturnType)-WEEKNUM(DATE(YEAR(B86),MONTH(B86),1),DateCalc_WeekStartDay_ReturnType)+1)," ",WEEKDAY(B86,DateCalc_WeekStartDay_ReturnType)),"")</f>
        <v>3 5 2</v>
      </c>
      <c r="D86" s="24">
        <f t="shared" si="11"/>
        <v>3</v>
      </c>
      <c r="F86" s="9" t="str">
        <f>IF(ISTEXT(Inputs!D48),Inputs!D48,"")</f>
        <v/>
      </c>
      <c r="G86" s="6" t="str">
        <f>IF(ISBLANK(Inputs!E48),"",IFERROR(DATE(2012,MONTH(Inputs!E48),DAY(Inputs!E48)),""))</f>
        <v/>
      </c>
      <c r="H86" s="6" t="str">
        <f>IF(ISBLANK(Inputs!E48),"",IFERROR(Inputs!E48,""))</f>
        <v/>
      </c>
      <c r="I86" s="10" t="str">
        <f t="shared" si="9"/>
        <v/>
      </c>
      <c r="J86" s="11">
        <f ca="1">IFERROR(IF(COUNTIF($I$3:I86,I86)=1,MATCH(I86,INDEX(Input_Events,,2),0),MATCH(I86,INDEX(INDIRECT(ADDRESS(ROW(Input_Events)+J85,6,1,1)):'data'!$G$102,,2),0)+J85),"")</f>
        <v>84</v>
      </c>
      <c r="K86" s="11" t="str">
        <f t="shared" ca="1" si="10"/>
        <v/>
      </c>
    </row>
    <row r="87" spans="2:11" x14ac:dyDescent="0.25">
      <c r="B87" s="1">
        <f t="shared" si="12"/>
        <v>41359</v>
      </c>
      <c r="C87" s="1" t="str">
        <f>IFERROR(CONCATENATE(MONTH(B87)," ",(WEEKNUM(B87,DateCalc_WeekStartDay_ReturnType)-WEEKNUM(DATE(YEAR(B87),MONTH(B87),1),DateCalc_WeekStartDay_ReturnType)+1)," ",WEEKDAY(B87,DateCalc_WeekStartDay_ReturnType)),"")</f>
        <v>3 5 3</v>
      </c>
      <c r="D87" s="24">
        <f t="shared" si="11"/>
        <v>3</v>
      </c>
      <c r="F87" s="9" t="str">
        <f>IF(ISTEXT(Inputs!D49),Inputs!D49,"")</f>
        <v/>
      </c>
      <c r="G87" s="6" t="str">
        <f>IF(ISBLANK(Inputs!E49),"",IFERROR(DATE(2012,MONTH(Inputs!E49),DAY(Inputs!E49)),""))</f>
        <v/>
      </c>
      <c r="H87" s="6" t="str">
        <f>IF(ISBLANK(Inputs!E49),"",IFERROR(Inputs!E49,""))</f>
        <v/>
      </c>
      <c r="I87" s="10" t="str">
        <f t="shared" si="9"/>
        <v/>
      </c>
      <c r="J87" s="11">
        <f ca="1">IFERROR(IF(COUNTIF($I$3:I87,I87)=1,MATCH(I87,INDEX(Input_Events,,2),0),MATCH(I87,INDEX(INDIRECT(ADDRESS(ROW(Input_Events)+J86,6,1,1)):'data'!$G$102,,2),0)+J86),"")</f>
        <v>85</v>
      </c>
      <c r="K87" s="11" t="str">
        <f t="shared" ca="1" si="10"/>
        <v/>
      </c>
    </row>
    <row r="88" spans="2:11" x14ac:dyDescent="0.25">
      <c r="B88" s="1">
        <f t="shared" si="12"/>
        <v>41360</v>
      </c>
      <c r="C88" s="1" t="str">
        <f>IFERROR(CONCATENATE(MONTH(B88)," ",(WEEKNUM(B88,DateCalc_WeekStartDay_ReturnType)-WEEKNUM(DATE(YEAR(B88),MONTH(B88),1),DateCalc_WeekStartDay_ReturnType)+1)," ",WEEKDAY(B88,DateCalc_WeekStartDay_ReturnType)),"")</f>
        <v>3 5 4</v>
      </c>
      <c r="D88" s="24">
        <f t="shared" si="11"/>
        <v>3</v>
      </c>
      <c r="F88" s="9" t="str">
        <f>IF(ISTEXT(Inputs!D50),Inputs!D50,"")</f>
        <v/>
      </c>
      <c r="G88" s="6" t="str">
        <f>IF(ISBLANK(Inputs!E50),"",IFERROR(DATE(2012,MONTH(Inputs!E50),DAY(Inputs!E50)),""))</f>
        <v/>
      </c>
      <c r="H88" s="6" t="str">
        <f>IF(ISBLANK(Inputs!E50),"",IFERROR(Inputs!E50,""))</f>
        <v/>
      </c>
      <c r="I88" s="10" t="str">
        <f t="shared" si="9"/>
        <v/>
      </c>
      <c r="J88" s="11">
        <f ca="1">IFERROR(IF(COUNTIF($I$3:I88,I88)=1,MATCH(I88,INDEX(Input_Events,,2),0),MATCH(I88,INDEX(INDIRECT(ADDRESS(ROW(Input_Events)+J87,6,1,1)):'data'!$G$102,,2),0)+J87),"")</f>
        <v>86</v>
      </c>
      <c r="K88" s="11" t="str">
        <f t="shared" ca="1" si="10"/>
        <v/>
      </c>
    </row>
    <row r="89" spans="2:11" x14ac:dyDescent="0.25">
      <c r="B89" s="1">
        <f t="shared" si="12"/>
        <v>41361</v>
      </c>
      <c r="C89" s="1" t="str">
        <f>IFERROR(CONCATENATE(MONTH(B89)," ",(WEEKNUM(B89,DateCalc_WeekStartDay_ReturnType)-WEEKNUM(DATE(YEAR(B89),MONTH(B89),1),DateCalc_WeekStartDay_ReturnType)+1)," ",WEEKDAY(B89,DateCalc_WeekStartDay_ReturnType)),"")</f>
        <v>3 5 5</v>
      </c>
      <c r="D89" s="24">
        <f t="shared" si="11"/>
        <v>3</v>
      </c>
      <c r="F89" s="9" t="str">
        <f>IF(ISTEXT(Inputs!D51),Inputs!D51,"")</f>
        <v/>
      </c>
      <c r="G89" s="6" t="str">
        <f>IF(ISBLANK(Inputs!E51),"",IFERROR(DATE(2012,MONTH(Inputs!E51),DAY(Inputs!E51)),""))</f>
        <v/>
      </c>
      <c r="H89" s="6" t="str">
        <f>IF(ISBLANK(Inputs!E51),"",IFERROR(Inputs!E51,""))</f>
        <v/>
      </c>
      <c r="I89" s="10" t="str">
        <f t="shared" si="9"/>
        <v/>
      </c>
      <c r="J89" s="11">
        <f ca="1">IFERROR(IF(COUNTIF($I$3:I89,I89)=1,MATCH(I89,INDEX(Input_Events,,2),0),MATCH(I89,INDEX(INDIRECT(ADDRESS(ROW(Input_Events)+J88,6,1,1)):'data'!$G$102,,2),0)+J88),"")</f>
        <v>87</v>
      </c>
      <c r="K89" s="11" t="str">
        <f t="shared" ca="1" si="10"/>
        <v/>
      </c>
    </row>
    <row r="90" spans="2:11" x14ac:dyDescent="0.25">
      <c r="B90" s="1">
        <f t="shared" si="12"/>
        <v>41362</v>
      </c>
      <c r="C90" s="1" t="str">
        <f>IFERROR(CONCATENATE(MONTH(B90)," ",(WEEKNUM(B90,DateCalc_WeekStartDay_ReturnType)-WEEKNUM(DATE(YEAR(B90),MONTH(B90),1),DateCalc_WeekStartDay_ReturnType)+1)," ",WEEKDAY(B90,DateCalc_WeekStartDay_ReturnType)),"")</f>
        <v>3 5 6</v>
      </c>
      <c r="D90" s="24">
        <f t="shared" si="11"/>
        <v>3</v>
      </c>
      <c r="F90" s="9" t="str">
        <f>IF(ISTEXT(Inputs!D52),Inputs!D52,"")</f>
        <v/>
      </c>
      <c r="G90" s="6" t="str">
        <f>IF(ISBLANK(Inputs!E52),"",IFERROR(DATE(2012,MONTH(Inputs!E52),DAY(Inputs!E52)),""))</f>
        <v/>
      </c>
      <c r="H90" s="6" t="str">
        <f>IF(ISBLANK(Inputs!E52),"",IFERROR(Inputs!E52,""))</f>
        <v/>
      </c>
      <c r="I90" s="10" t="str">
        <f t="shared" si="9"/>
        <v/>
      </c>
      <c r="J90" s="11">
        <f ca="1">IFERROR(IF(COUNTIF($I$3:I90,I90)=1,MATCH(I90,INDEX(Input_Events,,2),0),MATCH(I90,INDEX(INDIRECT(ADDRESS(ROW(Input_Events)+J89,6,1,1)):'data'!$G$102,,2),0)+J89),"")</f>
        <v>88</v>
      </c>
      <c r="K90" s="11" t="str">
        <f t="shared" ca="1" si="10"/>
        <v/>
      </c>
    </row>
    <row r="91" spans="2:11" x14ac:dyDescent="0.25">
      <c r="B91" s="1">
        <f t="shared" si="12"/>
        <v>41363</v>
      </c>
      <c r="C91" s="1" t="str">
        <f>IFERROR(CONCATENATE(MONTH(B91)," ",(WEEKNUM(B91,DateCalc_WeekStartDay_ReturnType)-WEEKNUM(DATE(YEAR(B91),MONTH(B91),1),DateCalc_WeekStartDay_ReturnType)+1)," ",WEEKDAY(B91,DateCalc_WeekStartDay_ReturnType)),"")</f>
        <v>3 5 7</v>
      </c>
      <c r="D91" s="24">
        <f t="shared" si="11"/>
        <v>3</v>
      </c>
      <c r="F91" s="9" t="str">
        <f>IF(ISTEXT(Inputs!D53),Inputs!D53,"")</f>
        <v/>
      </c>
      <c r="G91" s="6" t="str">
        <f>IF(ISBLANK(Inputs!E53),"",IFERROR(DATE(2012,MONTH(Inputs!E53),DAY(Inputs!E53)),""))</f>
        <v/>
      </c>
      <c r="H91" s="6" t="str">
        <f>IF(ISBLANK(Inputs!E53),"",IFERROR(Inputs!E53,""))</f>
        <v/>
      </c>
      <c r="I91" s="10" t="str">
        <f t="shared" si="9"/>
        <v/>
      </c>
      <c r="J91" s="11">
        <f ca="1">IFERROR(IF(COUNTIF($I$3:I91,I91)=1,MATCH(I91,INDEX(Input_Events,,2),0),MATCH(I91,INDEX(INDIRECT(ADDRESS(ROW(Input_Events)+J90,6,1,1)):'data'!$G$102,,2),0)+J90),"")</f>
        <v>89</v>
      </c>
      <c r="K91" s="11" t="str">
        <f t="shared" ca="1" si="10"/>
        <v/>
      </c>
    </row>
    <row r="92" spans="2:11" x14ac:dyDescent="0.25">
      <c r="B92" s="1">
        <f t="shared" si="12"/>
        <v>41364</v>
      </c>
      <c r="C92" s="1" t="str">
        <f>IFERROR(CONCATENATE(MONTH(B92)," ",(WEEKNUM(B92,DateCalc_WeekStartDay_ReturnType)-WEEKNUM(DATE(YEAR(B92),MONTH(B92),1),DateCalc_WeekStartDay_ReturnType)+1)," ",WEEKDAY(B92,DateCalc_WeekStartDay_ReturnType)),"")</f>
        <v>3 6 1</v>
      </c>
      <c r="D92" s="24">
        <f t="shared" si="11"/>
        <v>3</v>
      </c>
      <c r="F92" s="9" t="str">
        <f>IF(ISTEXT(Inputs!D54),Inputs!D54,"")</f>
        <v/>
      </c>
      <c r="G92" s="6" t="str">
        <f>IF(ISBLANK(Inputs!E54),"",IFERROR(DATE(2012,MONTH(Inputs!E54),DAY(Inputs!E54)),""))</f>
        <v/>
      </c>
      <c r="H92" s="6" t="str">
        <f>IF(ISBLANK(Inputs!E54),"",IFERROR(Inputs!E54,""))</f>
        <v/>
      </c>
      <c r="I92" s="10" t="str">
        <f t="shared" si="9"/>
        <v/>
      </c>
      <c r="J92" s="11">
        <f ca="1">IFERROR(IF(COUNTIF($I$3:I92,I92)=1,MATCH(I92,INDEX(Input_Events,,2),0),MATCH(I92,INDEX(INDIRECT(ADDRESS(ROW(Input_Events)+J91,6,1,1)):'data'!$G$102,,2),0)+J91),"")</f>
        <v>90</v>
      </c>
      <c r="K92" s="11" t="str">
        <f t="shared" ca="1" si="10"/>
        <v/>
      </c>
    </row>
    <row r="93" spans="2:11" x14ac:dyDescent="0.25">
      <c r="B93" s="1">
        <f t="shared" si="12"/>
        <v>41365</v>
      </c>
      <c r="C93" s="1" t="str">
        <f>IFERROR(CONCATENATE(MONTH(B93)," ",(WEEKNUM(B93,DateCalc_WeekStartDay_ReturnType)-WEEKNUM(DATE(YEAR(B93),MONTH(B93),1),DateCalc_WeekStartDay_ReturnType)+1)," ",WEEKDAY(B93,DateCalc_WeekStartDay_ReturnType)),"")</f>
        <v>4 1 2</v>
      </c>
      <c r="D93" s="24">
        <f t="shared" si="11"/>
        <v>4</v>
      </c>
      <c r="F93" s="9" t="str">
        <f>IF(ISTEXT(Inputs!D55),Inputs!D55,"")</f>
        <v/>
      </c>
      <c r="G93" s="6" t="str">
        <f>IF(ISBLANK(Inputs!E55),"",IFERROR(DATE(2012,MONTH(Inputs!E55),DAY(Inputs!E55)),""))</f>
        <v/>
      </c>
      <c r="H93" s="6" t="str">
        <f>IF(ISBLANK(Inputs!E55),"",IFERROR(Inputs!E55,""))</f>
        <v/>
      </c>
      <c r="I93" s="10" t="str">
        <f t="shared" si="9"/>
        <v/>
      </c>
      <c r="J93" s="11">
        <f ca="1">IFERROR(IF(COUNTIF($I$3:I93,I93)=1,MATCH(I93,INDEX(Input_Events,,2),0),MATCH(I93,INDEX(INDIRECT(ADDRESS(ROW(Input_Events)+J92,6,1,1)):'data'!$G$102,,2),0)+J92),"")</f>
        <v>91</v>
      </c>
      <c r="K93" s="11" t="str">
        <f t="shared" ca="1" si="10"/>
        <v/>
      </c>
    </row>
    <row r="94" spans="2:11" x14ac:dyDescent="0.25">
      <c r="B94" s="1">
        <f t="shared" si="12"/>
        <v>41366</v>
      </c>
      <c r="C94" s="1" t="str">
        <f>IFERROR(CONCATENATE(MONTH(B94)," ",(WEEKNUM(B94,DateCalc_WeekStartDay_ReturnType)-WEEKNUM(DATE(YEAR(B94),MONTH(B94),1),DateCalc_WeekStartDay_ReturnType)+1)," ",WEEKDAY(B94,DateCalc_WeekStartDay_ReturnType)),"")</f>
        <v>4 1 3</v>
      </c>
      <c r="D94" s="24">
        <f t="shared" si="11"/>
        <v>4</v>
      </c>
      <c r="F94" s="9" t="str">
        <f>IF(ISTEXT(Inputs!D56),Inputs!D56,"")</f>
        <v/>
      </c>
      <c r="G94" s="6" t="str">
        <f>IF(ISBLANK(Inputs!E56),"",IFERROR(DATE(2012,MONTH(Inputs!E56),DAY(Inputs!E56)),""))</f>
        <v/>
      </c>
      <c r="H94" s="6" t="str">
        <f>IF(ISBLANK(Inputs!E56),"",IFERROR(Inputs!E56,""))</f>
        <v/>
      </c>
      <c r="I94" s="10" t="str">
        <f t="shared" si="9"/>
        <v/>
      </c>
      <c r="J94" s="11">
        <f ca="1">IFERROR(IF(COUNTIF($I$3:I94,I94)=1,MATCH(I94,INDEX(Input_Events,,2),0),MATCH(I94,INDEX(INDIRECT(ADDRESS(ROW(Input_Events)+J93,6,1,1)):'data'!$G$102,,2),0)+J93),"")</f>
        <v>92</v>
      </c>
      <c r="K94" s="11" t="str">
        <f t="shared" ca="1" si="10"/>
        <v/>
      </c>
    </row>
    <row r="95" spans="2:11" x14ac:dyDescent="0.25">
      <c r="B95" s="1">
        <f t="shared" si="12"/>
        <v>41367</v>
      </c>
      <c r="C95" s="1" t="str">
        <f>IFERROR(CONCATENATE(MONTH(B95)," ",(WEEKNUM(B95,DateCalc_WeekStartDay_ReturnType)-WEEKNUM(DATE(YEAR(B95),MONTH(B95),1),DateCalc_WeekStartDay_ReturnType)+1)," ",WEEKDAY(B95,DateCalc_WeekStartDay_ReturnType)),"")</f>
        <v>4 1 4</v>
      </c>
      <c r="D95" s="24">
        <f t="shared" si="11"/>
        <v>4</v>
      </c>
      <c r="F95" s="9" t="str">
        <f>IF(ISTEXT(Inputs!D57),Inputs!D57,"")</f>
        <v/>
      </c>
      <c r="G95" s="6" t="str">
        <f>IF(ISBLANK(Inputs!E57),"",IFERROR(DATE(2012,MONTH(Inputs!E57),DAY(Inputs!E57)),""))</f>
        <v/>
      </c>
      <c r="H95" s="6" t="str">
        <f>IF(ISBLANK(Inputs!E57),"",IFERROR(Inputs!E57,""))</f>
        <v/>
      </c>
      <c r="I95" s="10" t="str">
        <f t="shared" si="9"/>
        <v/>
      </c>
      <c r="J95" s="11">
        <f ca="1">IFERROR(IF(COUNTIF($I$3:I95,I95)=1,MATCH(I95,INDEX(Input_Events,,2),0),MATCH(I95,INDEX(INDIRECT(ADDRESS(ROW(Input_Events)+J94,6,1,1)):'data'!$G$102,,2),0)+J94),"")</f>
        <v>93</v>
      </c>
      <c r="K95" s="11" t="str">
        <f t="shared" ca="1" si="10"/>
        <v/>
      </c>
    </row>
    <row r="96" spans="2:11" x14ac:dyDescent="0.25">
      <c r="B96" s="1">
        <f t="shared" si="12"/>
        <v>41368</v>
      </c>
      <c r="C96" s="1" t="str">
        <f>IFERROR(CONCATENATE(MONTH(B96)," ",(WEEKNUM(B96,DateCalc_WeekStartDay_ReturnType)-WEEKNUM(DATE(YEAR(B96),MONTH(B96),1),DateCalc_WeekStartDay_ReturnType)+1)," ",WEEKDAY(B96,DateCalc_WeekStartDay_ReturnType)),"")</f>
        <v>4 1 5</v>
      </c>
      <c r="D96" s="24">
        <f t="shared" si="11"/>
        <v>4</v>
      </c>
      <c r="F96" s="9" t="str">
        <f>IF(ISTEXT(Inputs!D58),Inputs!D58,"")</f>
        <v/>
      </c>
      <c r="G96" s="6" t="str">
        <f>IF(ISBLANK(Inputs!E58),"",IFERROR(DATE(2012,MONTH(Inputs!E58),DAY(Inputs!E58)),""))</f>
        <v/>
      </c>
      <c r="H96" s="6" t="str">
        <f>IF(ISBLANK(Inputs!E58),"",IFERROR(Inputs!E58,""))</f>
        <v/>
      </c>
      <c r="I96" s="10" t="str">
        <f t="shared" si="9"/>
        <v/>
      </c>
      <c r="J96" s="11">
        <f ca="1">IFERROR(IF(COUNTIF($I$3:I96,I96)=1,MATCH(I96,INDEX(Input_Events,,2),0),MATCH(I96,INDEX(INDIRECT(ADDRESS(ROW(Input_Events)+J95,6,1,1)):'data'!$G$102,,2),0)+J95),"")</f>
        <v>94</v>
      </c>
      <c r="K96" s="11" t="str">
        <f t="shared" ca="1" si="10"/>
        <v/>
      </c>
    </row>
    <row r="97" spans="2:11" x14ac:dyDescent="0.25">
      <c r="B97" s="1">
        <f t="shared" si="12"/>
        <v>41369</v>
      </c>
      <c r="C97" s="1" t="str">
        <f>IFERROR(CONCATENATE(MONTH(B97)," ",(WEEKNUM(B97,DateCalc_WeekStartDay_ReturnType)-WEEKNUM(DATE(YEAR(B97),MONTH(B97),1),DateCalc_WeekStartDay_ReturnType)+1)," ",WEEKDAY(B97,DateCalc_WeekStartDay_ReturnType)),"")</f>
        <v>4 1 6</v>
      </c>
      <c r="D97" s="24">
        <f t="shared" si="11"/>
        <v>4</v>
      </c>
      <c r="F97" s="9" t="str">
        <f>IF(ISTEXT(Inputs!D59),Inputs!D59,"")</f>
        <v/>
      </c>
      <c r="G97" s="6" t="str">
        <f>IF(ISBLANK(Inputs!E59),"",IFERROR(DATE(2012,MONTH(Inputs!E59),DAY(Inputs!E59)),""))</f>
        <v/>
      </c>
      <c r="H97" s="6" t="str">
        <f>IF(ISBLANK(Inputs!E59),"",IFERROR(Inputs!E59,""))</f>
        <v/>
      </c>
      <c r="I97" s="10" t="str">
        <f t="shared" si="9"/>
        <v/>
      </c>
      <c r="J97" s="11">
        <f ca="1">IFERROR(IF(COUNTIF($I$3:I97,I97)=1,MATCH(I97,INDEX(Input_Events,,2),0),MATCH(I97,INDEX(INDIRECT(ADDRESS(ROW(Input_Events)+J96,6,1,1)):'data'!$G$102,,2),0)+J96),"")</f>
        <v>95</v>
      </c>
      <c r="K97" s="11" t="str">
        <f t="shared" ca="1" si="10"/>
        <v/>
      </c>
    </row>
    <row r="98" spans="2:11" x14ac:dyDescent="0.25">
      <c r="B98" s="1">
        <f t="shared" si="12"/>
        <v>41370</v>
      </c>
      <c r="C98" s="1" t="str">
        <f>IFERROR(CONCATENATE(MONTH(B98)," ",(WEEKNUM(B98,DateCalc_WeekStartDay_ReturnType)-WEEKNUM(DATE(YEAR(B98),MONTH(B98),1),DateCalc_WeekStartDay_ReturnType)+1)," ",WEEKDAY(B98,DateCalc_WeekStartDay_ReturnType)),"")</f>
        <v>4 1 7</v>
      </c>
      <c r="D98" s="24">
        <f t="shared" si="11"/>
        <v>4</v>
      </c>
      <c r="F98" s="9" t="str">
        <f>IF(ISTEXT(Inputs!D60),Inputs!D60,"")</f>
        <v/>
      </c>
      <c r="G98" s="6" t="str">
        <f>IF(ISBLANK(Inputs!E60),"",IFERROR(DATE(2012,MONTH(Inputs!E60),DAY(Inputs!E60)),""))</f>
        <v/>
      </c>
      <c r="H98" s="6" t="str">
        <f>IF(ISBLANK(Inputs!E60),"",IFERROR(Inputs!E60,""))</f>
        <v/>
      </c>
      <c r="I98" s="10" t="str">
        <f t="shared" si="9"/>
        <v/>
      </c>
      <c r="J98" s="11">
        <f ca="1">IFERROR(IF(COUNTIF($I$3:I98,I98)=1,MATCH(I98,INDEX(Input_Events,,2),0),MATCH(I98,INDEX(INDIRECT(ADDRESS(ROW(Input_Events)+J97,6,1,1)):'data'!$G$102,,2),0)+J97),"")</f>
        <v>96</v>
      </c>
      <c r="K98" s="11" t="str">
        <f t="shared" ca="1" si="10"/>
        <v/>
      </c>
    </row>
    <row r="99" spans="2:11" x14ac:dyDescent="0.25">
      <c r="B99" s="1">
        <f t="shared" si="12"/>
        <v>41371</v>
      </c>
      <c r="C99" s="1" t="str">
        <f>IFERROR(CONCATENATE(MONTH(B99)," ",(WEEKNUM(B99,DateCalc_WeekStartDay_ReturnType)-WEEKNUM(DATE(YEAR(B99),MONTH(B99),1),DateCalc_WeekStartDay_ReturnType)+1)," ",WEEKDAY(B99,DateCalc_WeekStartDay_ReturnType)),"")</f>
        <v>4 2 1</v>
      </c>
      <c r="D99" s="24">
        <f t="shared" si="11"/>
        <v>4</v>
      </c>
      <c r="F99" s="9" t="str">
        <f>IF(ISTEXT(Inputs!D61),Inputs!D61,"")</f>
        <v/>
      </c>
      <c r="G99" s="6" t="str">
        <f>IF(ISBLANK(Inputs!E61),"",IFERROR(DATE(2012,MONTH(Inputs!E61),DAY(Inputs!E61)),""))</f>
        <v/>
      </c>
      <c r="H99" s="6" t="str">
        <f>IF(ISBLANK(Inputs!E61),"",IFERROR(Inputs!E61,""))</f>
        <v/>
      </c>
      <c r="I99" s="10" t="str">
        <f t="shared" si="9"/>
        <v/>
      </c>
      <c r="J99" s="11">
        <f ca="1">IFERROR(IF(COUNTIF($I$3:I99,I99)=1,MATCH(I99,INDEX(Input_Events,,2),0),MATCH(I99,INDEX(INDIRECT(ADDRESS(ROW(Input_Events)+J98,6,1,1)):'data'!$G$102,,2),0)+J98),"")</f>
        <v>97</v>
      </c>
      <c r="K99" s="11" t="str">
        <f t="shared" ca="1" si="10"/>
        <v/>
      </c>
    </row>
    <row r="100" spans="2:11" x14ac:dyDescent="0.25">
      <c r="B100" s="1">
        <f t="shared" si="12"/>
        <v>41372</v>
      </c>
      <c r="C100" s="1" t="str">
        <f>IFERROR(CONCATENATE(MONTH(B100)," ",(WEEKNUM(B100,DateCalc_WeekStartDay_ReturnType)-WEEKNUM(DATE(YEAR(B100),MONTH(B100),1),DateCalc_WeekStartDay_ReturnType)+1)," ",WEEKDAY(B100,DateCalc_WeekStartDay_ReturnType)),"")</f>
        <v>4 2 2</v>
      </c>
      <c r="D100" s="24">
        <f t="shared" si="11"/>
        <v>4</v>
      </c>
      <c r="F100" s="9" t="str">
        <f>IF(ISTEXT(Inputs!D62),Inputs!D62,"")</f>
        <v/>
      </c>
      <c r="G100" s="6" t="str">
        <f>IF(ISBLANK(Inputs!E62),"",IFERROR(DATE(2012,MONTH(Inputs!E62),DAY(Inputs!E62)),""))</f>
        <v/>
      </c>
      <c r="H100" s="6" t="str">
        <f>IF(ISBLANK(Inputs!E62),"",IFERROR(Inputs!E62,""))</f>
        <v/>
      </c>
      <c r="I100" s="10" t="str">
        <f t="shared" si="9"/>
        <v/>
      </c>
      <c r="J100" s="11">
        <f ca="1">IFERROR(IF(COUNTIF($I$3:I100,I100)=1,MATCH(I100,INDEX(Input_Events,,2),0),MATCH(I100,INDEX(INDIRECT(ADDRESS(ROW(Input_Events)+J99,6,1,1)):'data'!$G$102,,2),0)+J99),"")</f>
        <v>98</v>
      </c>
      <c r="K100" s="11" t="str">
        <f t="shared" ca="1" si="10"/>
        <v/>
      </c>
    </row>
    <row r="101" spans="2:11" x14ac:dyDescent="0.25">
      <c r="B101" s="1">
        <f t="shared" si="12"/>
        <v>41373</v>
      </c>
      <c r="C101" s="1" t="str">
        <f>IFERROR(CONCATENATE(MONTH(B101)," ",(WEEKNUM(B101,DateCalc_WeekStartDay_ReturnType)-WEEKNUM(DATE(YEAR(B101),MONTH(B101),1),DateCalc_WeekStartDay_ReturnType)+1)," ",WEEKDAY(B101,DateCalc_WeekStartDay_ReturnType)),"")</f>
        <v>4 2 3</v>
      </c>
      <c r="D101" s="24">
        <f t="shared" si="11"/>
        <v>4</v>
      </c>
      <c r="F101" s="9" t="str">
        <f>IF(ISTEXT(Inputs!D63),Inputs!D63,"")</f>
        <v/>
      </c>
      <c r="G101" s="6" t="str">
        <f>IF(ISBLANK(Inputs!E63),"",IFERROR(DATE(2012,MONTH(Inputs!E63),DAY(Inputs!E63)),""))</f>
        <v/>
      </c>
      <c r="H101" s="6" t="str">
        <f>IF(ISBLANK(Inputs!E63),"",IFERROR(Inputs!E63,""))</f>
        <v/>
      </c>
      <c r="I101" s="10" t="str">
        <f t="shared" si="9"/>
        <v/>
      </c>
      <c r="J101" s="11">
        <f ca="1">IFERROR(IF(COUNTIF($I$3:I101,I101)=1,MATCH(I101,INDEX(Input_Events,,2),0),MATCH(I101,INDEX(INDIRECT(ADDRESS(ROW(Input_Events)+J100,6,1,1)):'data'!$G$102,,2),0)+J100),"")</f>
        <v>99</v>
      </c>
      <c r="K101" s="11" t="str">
        <f t="shared" ca="1" si="10"/>
        <v/>
      </c>
    </row>
    <row r="102" spans="2:11" x14ac:dyDescent="0.25">
      <c r="B102" s="1">
        <f t="shared" si="12"/>
        <v>41374</v>
      </c>
      <c r="C102" s="1" t="str">
        <f>IFERROR(CONCATENATE(MONTH(B102)," ",(WEEKNUM(B102,DateCalc_WeekStartDay_ReturnType)-WEEKNUM(DATE(YEAR(B102),MONTH(B102),1),DateCalc_WeekStartDay_ReturnType)+1)," ",WEEKDAY(B102,DateCalc_WeekStartDay_ReturnType)),"")</f>
        <v>4 2 4</v>
      </c>
      <c r="D102" s="24">
        <f t="shared" si="11"/>
        <v>4</v>
      </c>
      <c r="F102" s="9" t="str">
        <f>IF(ISTEXT(Inputs!D64),Inputs!D64,"")</f>
        <v/>
      </c>
      <c r="G102" s="6" t="str">
        <f>IF(ISBLANK(Inputs!E64),"",IFERROR(DATE(2012,MONTH(Inputs!E64),DAY(Inputs!E64)),""))</f>
        <v/>
      </c>
      <c r="H102" s="6" t="str">
        <f>IF(ISBLANK(Inputs!E64),"",IFERROR(Inputs!E64,""))</f>
        <v/>
      </c>
      <c r="I102" s="10" t="str">
        <f t="shared" si="9"/>
        <v/>
      </c>
      <c r="J102" s="11">
        <f ca="1">IFERROR(IF(COUNTIF($I$3:I102,I102)=1,MATCH(I102,INDEX(Input_Events,,2),0),MATCH(I102,INDEX(INDIRECT(ADDRESS(ROW(Input_Events)+J101,6,1,1)):'data'!$G$102,,2),0)+J101),"")</f>
        <v>100</v>
      </c>
      <c r="K102" s="11" t="str">
        <f t="shared" ca="1" si="10"/>
        <v/>
      </c>
    </row>
    <row r="103" spans="2:11" x14ac:dyDescent="0.25">
      <c r="B103" s="1">
        <f t="shared" si="12"/>
        <v>41375</v>
      </c>
      <c r="C103" s="1" t="str">
        <f>IFERROR(CONCATENATE(MONTH(B103)," ",(WEEKNUM(B103,DateCalc_WeekStartDay_ReturnType)-WEEKNUM(DATE(YEAR(B103),MONTH(B103),1),DateCalc_WeekStartDay_ReturnType)+1)," ",WEEKDAY(B103,DateCalc_WeekStartDay_ReturnType)),"")</f>
        <v>4 2 5</v>
      </c>
      <c r="D103" s="24">
        <f t="shared" si="11"/>
        <v>4</v>
      </c>
    </row>
    <row r="104" spans="2:11" x14ac:dyDescent="0.25">
      <c r="B104" s="1">
        <f t="shared" si="12"/>
        <v>41376</v>
      </c>
      <c r="C104" s="1" t="str">
        <f>IFERROR(CONCATENATE(MONTH(B104)," ",(WEEKNUM(B104,DateCalc_WeekStartDay_ReturnType)-WEEKNUM(DATE(YEAR(B104),MONTH(B104),1),DateCalc_WeekStartDay_ReturnType)+1)," ",WEEKDAY(B104,DateCalc_WeekStartDay_ReturnType)),"")</f>
        <v>4 2 6</v>
      </c>
      <c r="D104" s="24">
        <f t="shared" si="11"/>
        <v>4</v>
      </c>
    </row>
    <row r="105" spans="2:11" x14ac:dyDescent="0.25">
      <c r="B105" s="1">
        <f t="shared" si="12"/>
        <v>41377</v>
      </c>
      <c r="C105" s="1" t="str">
        <f>IFERROR(CONCATENATE(MONTH(B105)," ",(WEEKNUM(B105,DateCalc_WeekStartDay_ReturnType)-WEEKNUM(DATE(YEAR(B105),MONTH(B105),1),DateCalc_WeekStartDay_ReturnType)+1)," ",WEEKDAY(B105,DateCalc_WeekStartDay_ReturnType)),"")</f>
        <v>4 2 7</v>
      </c>
      <c r="D105" s="24">
        <f t="shared" si="11"/>
        <v>4</v>
      </c>
    </row>
    <row r="106" spans="2:11" x14ac:dyDescent="0.25">
      <c r="B106" s="1">
        <f t="shared" si="12"/>
        <v>41378</v>
      </c>
      <c r="C106" s="1" t="str">
        <f>IFERROR(CONCATENATE(MONTH(B106)," ",(WEEKNUM(B106,DateCalc_WeekStartDay_ReturnType)-WEEKNUM(DATE(YEAR(B106),MONTH(B106),1),DateCalc_WeekStartDay_ReturnType)+1)," ",WEEKDAY(B106,DateCalc_WeekStartDay_ReturnType)),"")</f>
        <v>4 3 1</v>
      </c>
      <c r="D106" s="24">
        <f t="shared" si="11"/>
        <v>4</v>
      </c>
    </row>
    <row r="107" spans="2:11" x14ac:dyDescent="0.25">
      <c r="B107" s="1">
        <f t="shared" si="12"/>
        <v>41379</v>
      </c>
      <c r="C107" s="1" t="str">
        <f>IFERROR(CONCATENATE(MONTH(B107)," ",(WEEKNUM(B107,DateCalc_WeekStartDay_ReturnType)-WEEKNUM(DATE(YEAR(B107),MONTH(B107),1),DateCalc_WeekStartDay_ReturnType)+1)," ",WEEKDAY(B107,DateCalc_WeekStartDay_ReturnType)),"")</f>
        <v>4 3 2</v>
      </c>
      <c r="D107" s="24">
        <f t="shared" si="11"/>
        <v>4</v>
      </c>
    </row>
    <row r="108" spans="2:11" x14ac:dyDescent="0.25">
      <c r="B108" s="1">
        <f t="shared" si="12"/>
        <v>41380</v>
      </c>
      <c r="C108" s="1" t="str">
        <f>IFERROR(CONCATENATE(MONTH(B108)," ",(WEEKNUM(B108,DateCalc_WeekStartDay_ReturnType)-WEEKNUM(DATE(YEAR(B108),MONTH(B108),1),DateCalc_WeekStartDay_ReturnType)+1)," ",WEEKDAY(B108,DateCalc_WeekStartDay_ReturnType)),"")</f>
        <v>4 3 3</v>
      </c>
      <c r="D108" s="24">
        <f t="shared" si="11"/>
        <v>4</v>
      </c>
    </row>
    <row r="109" spans="2:11" x14ac:dyDescent="0.25">
      <c r="B109" s="1">
        <f t="shared" si="12"/>
        <v>41381</v>
      </c>
      <c r="C109" s="1" t="str">
        <f>IFERROR(CONCATENATE(MONTH(B109)," ",(WEEKNUM(B109,DateCalc_WeekStartDay_ReturnType)-WEEKNUM(DATE(YEAR(B109),MONTH(B109),1),DateCalc_WeekStartDay_ReturnType)+1)," ",WEEKDAY(B109,DateCalc_WeekStartDay_ReturnType)),"")</f>
        <v>4 3 4</v>
      </c>
      <c r="D109" s="24">
        <f t="shared" si="11"/>
        <v>4</v>
      </c>
    </row>
    <row r="110" spans="2:11" x14ac:dyDescent="0.25">
      <c r="B110" s="1">
        <f t="shared" si="12"/>
        <v>41382</v>
      </c>
      <c r="C110" s="1" t="str">
        <f>IFERROR(CONCATENATE(MONTH(B110)," ",(WEEKNUM(B110,DateCalc_WeekStartDay_ReturnType)-WEEKNUM(DATE(YEAR(B110),MONTH(B110),1),DateCalc_WeekStartDay_ReturnType)+1)," ",WEEKDAY(B110,DateCalc_WeekStartDay_ReturnType)),"")</f>
        <v>4 3 5</v>
      </c>
      <c r="D110" s="24">
        <f t="shared" si="11"/>
        <v>4</v>
      </c>
    </row>
    <row r="111" spans="2:11" x14ac:dyDescent="0.25">
      <c r="B111" s="1">
        <f t="shared" si="12"/>
        <v>41383</v>
      </c>
      <c r="C111" s="1" t="str">
        <f>IFERROR(CONCATENATE(MONTH(B111)," ",(WEEKNUM(B111,DateCalc_WeekStartDay_ReturnType)-WEEKNUM(DATE(YEAR(B111),MONTH(B111),1),DateCalc_WeekStartDay_ReturnType)+1)," ",WEEKDAY(B111,DateCalc_WeekStartDay_ReturnType)),"")</f>
        <v>4 3 6</v>
      </c>
      <c r="D111" s="24">
        <f t="shared" si="11"/>
        <v>4</v>
      </c>
    </row>
    <row r="112" spans="2:11" x14ac:dyDescent="0.25">
      <c r="B112" s="1">
        <f t="shared" si="12"/>
        <v>41384</v>
      </c>
      <c r="C112" s="1" t="str">
        <f>IFERROR(CONCATENATE(MONTH(B112)," ",(WEEKNUM(B112,DateCalc_WeekStartDay_ReturnType)-WEEKNUM(DATE(YEAR(B112),MONTH(B112),1),DateCalc_WeekStartDay_ReturnType)+1)," ",WEEKDAY(B112,DateCalc_WeekStartDay_ReturnType)),"")</f>
        <v>4 3 7</v>
      </c>
      <c r="D112" s="24">
        <f t="shared" si="11"/>
        <v>4</v>
      </c>
    </row>
    <row r="113" spans="2:4" x14ac:dyDescent="0.25">
      <c r="B113" s="1">
        <f t="shared" si="12"/>
        <v>41385</v>
      </c>
      <c r="C113" s="1" t="str">
        <f>IFERROR(CONCATENATE(MONTH(B113)," ",(WEEKNUM(B113,DateCalc_WeekStartDay_ReturnType)-WEEKNUM(DATE(YEAR(B113),MONTH(B113),1),DateCalc_WeekStartDay_ReturnType)+1)," ",WEEKDAY(B113,DateCalc_WeekStartDay_ReturnType)),"")</f>
        <v>4 4 1</v>
      </c>
      <c r="D113" s="24">
        <f t="shared" si="11"/>
        <v>4</v>
      </c>
    </row>
    <row r="114" spans="2:4" x14ac:dyDescent="0.25">
      <c r="B114" s="1">
        <f t="shared" si="12"/>
        <v>41386</v>
      </c>
      <c r="C114" s="1" t="str">
        <f>IFERROR(CONCATENATE(MONTH(B114)," ",(WEEKNUM(B114,DateCalc_WeekStartDay_ReturnType)-WEEKNUM(DATE(YEAR(B114),MONTH(B114),1),DateCalc_WeekStartDay_ReturnType)+1)," ",WEEKDAY(B114,DateCalc_WeekStartDay_ReturnType)),"")</f>
        <v>4 4 2</v>
      </c>
      <c r="D114" s="24">
        <f t="shared" si="11"/>
        <v>4</v>
      </c>
    </row>
    <row r="115" spans="2:4" x14ac:dyDescent="0.25">
      <c r="B115" s="1">
        <f t="shared" si="12"/>
        <v>41387</v>
      </c>
      <c r="C115" s="1" t="str">
        <f>IFERROR(CONCATENATE(MONTH(B115)," ",(WEEKNUM(B115,DateCalc_WeekStartDay_ReturnType)-WEEKNUM(DATE(YEAR(B115),MONTH(B115),1),DateCalc_WeekStartDay_ReturnType)+1)," ",WEEKDAY(B115,DateCalc_WeekStartDay_ReturnType)),"")</f>
        <v>4 4 3</v>
      </c>
      <c r="D115" s="24">
        <f t="shared" si="11"/>
        <v>4</v>
      </c>
    </row>
    <row r="116" spans="2:4" x14ac:dyDescent="0.25">
      <c r="B116" s="1">
        <f t="shared" si="12"/>
        <v>41388</v>
      </c>
      <c r="C116" s="1" t="str">
        <f>IFERROR(CONCATENATE(MONTH(B116)," ",(WEEKNUM(B116,DateCalc_WeekStartDay_ReturnType)-WEEKNUM(DATE(YEAR(B116),MONTH(B116),1),DateCalc_WeekStartDay_ReturnType)+1)," ",WEEKDAY(B116,DateCalc_WeekStartDay_ReturnType)),"")</f>
        <v>4 4 4</v>
      </c>
      <c r="D116" s="24">
        <f t="shared" si="11"/>
        <v>4</v>
      </c>
    </row>
    <row r="117" spans="2:4" x14ac:dyDescent="0.25">
      <c r="B117" s="1">
        <f t="shared" si="12"/>
        <v>41389</v>
      </c>
      <c r="C117" s="1" t="str">
        <f>IFERROR(CONCATENATE(MONTH(B117)," ",(WEEKNUM(B117,DateCalc_WeekStartDay_ReturnType)-WEEKNUM(DATE(YEAR(B117),MONTH(B117),1),DateCalc_WeekStartDay_ReturnType)+1)," ",WEEKDAY(B117,DateCalc_WeekStartDay_ReturnType)),"")</f>
        <v>4 4 5</v>
      </c>
      <c r="D117" s="24">
        <f t="shared" si="11"/>
        <v>4</v>
      </c>
    </row>
    <row r="118" spans="2:4" x14ac:dyDescent="0.25">
      <c r="B118" s="1">
        <f t="shared" si="12"/>
        <v>41390</v>
      </c>
      <c r="C118" s="1" t="str">
        <f>IFERROR(CONCATENATE(MONTH(B118)," ",(WEEKNUM(B118,DateCalc_WeekStartDay_ReturnType)-WEEKNUM(DATE(YEAR(B118),MONTH(B118),1),DateCalc_WeekStartDay_ReturnType)+1)," ",WEEKDAY(B118,DateCalc_WeekStartDay_ReturnType)),"")</f>
        <v>4 4 6</v>
      </c>
      <c r="D118" s="24">
        <f t="shared" si="11"/>
        <v>4</v>
      </c>
    </row>
    <row r="119" spans="2:4" x14ac:dyDescent="0.25">
      <c r="B119" s="1">
        <f t="shared" si="12"/>
        <v>41391</v>
      </c>
      <c r="C119" s="1" t="str">
        <f>IFERROR(CONCATENATE(MONTH(B119)," ",(WEEKNUM(B119,DateCalc_WeekStartDay_ReturnType)-WEEKNUM(DATE(YEAR(B119),MONTH(B119),1),DateCalc_WeekStartDay_ReturnType)+1)," ",WEEKDAY(B119,DateCalc_WeekStartDay_ReturnType)),"")</f>
        <v>4 4 7</v>
      </c>
      <c r="D119" s="24">
        <f t="shared" si="11"/>
        <v>4</v>
      </c>
    </row>
    <row r="120" spans="2:4" x14ac:dyDescent="0.25">
      <c r="B120" s="1">
        <f t="shared" si="12"/>
        <v>41392</v>
      </c>
      <c r="C120" s="1" t="str">
        <f>IFERROR(CONCATENATE(MONTH(B120)," ",(WEEKNUM(B120,DateCalc_WeekStartDay_ReturnType)-WEEKNUM(DATE(YEAR(B120),MONTH(B120),1),DateCalc_WeekStartDay_ReturnType)+1)," ",WEEKDAY(B120,DateCalc_WeekStartDay_ReturnType)),"")</f>
        <v>4 5 1</v>
      </c>
      <c r="D120" s="24">
        <f t="shared" si="11"/>
        <v>4</v>
      </c>
    </row>
    <row r="121" spans="2:4" x14ac:dyDescent="0.25">
      <c r="B121" s="1">
        <f t="shared" si="12"/>
        <v>41393</v>
      </c>
      <c r="C121" s="1" t="str">
        <f>IFERROR(CONCATENATE(MONTH(B121)," ",(WEEKNUM(B121,DateCalc_WeekStartDay_ReturnType)-WEEKNUM(DATE(YEAR(B121),MONTH(B121),1),DateCalc_WeekStartDay_ReturnType)+1)," ",WEEKDAY(B121,DateCalc_WeekStartDay_ReturnType)),"")</f>
        <v>4 5 2</v>
      </c>
      <c r="D121" s="24">
        <f t="shared" si="11"/>
        <v>4</v>
      </c>
    </row>
    <row r="122" spans="2:4" x14ac:dyDescent="0.25">
      <c r="B122" s="1">
        <f t="shared" si="12"/>
        <v>41394</v>
      </c>
      <c r="C122" s="1" t="str">
        <f>IFERROR(CONCATENATE(MONTH(B122)," ",(WEEKNUM(B122,DateCalc_WeekStartDay_ReturnType)-WEEKNUM(DATE(YEAR(B122),MONTH(B122),1),DateCalc_WeekStartDay_ReturnType)+1)," ",WEEKDAY(B122,DateCalc_WeekStartDay_ReturnType)),"")</f>
        <v>4 5 3</v>
      </c>
      <c r="D122" s="24">
        <f t="shared" si="11"/>
        <v>4</v>
      </c>
    </row>
    <row r="123" spans="2:4" x14ac:dyDescent="0.25">
      <c r="B123" s="1">
        <f t="shared" si="12"/>
        <v>41395</v>
      </c>
      <c r="C123" s="1" t="str">
        <f>IFERROR(CONCATENATE(MONTH(B123)," ",(WEEKNUM(B123,DateCalc_WeekStartDay_ReturnType)-WEEKNUM(DATE(YEAR(B123),MONTH(B123),1),DateCalc_WeekStartDay_ReturnType)+1)," ",WEEKDAY(B123,DateCalc_WeekStartDay_ReturnType)),"")</f>
        <v>5 1 4</v>
      </c>
      <c r="D123" s="24">
        <f t="shared" si="11"/>
        <v>5</v>
      </c>
    </row>
    <row r="124" spans="2:4" x14ac:dyDescent="0.25">
      <c r="B124" s="1">
        <f t="shared" si="12"/>
        <v>41396</v>
      </c>
      <c r="C124" s="1" t="str">
        <f>IFERROR(CONCATENATE(MONTH(B124)," ",(WEEKNUM(B124,DateCalc_WeekStartDay_ReturnType)-WEEKNUM(DATE(YEAR(B124),MONTH(B124),1),DateCalc_WeekStartDay_ReturnType)+1)," ",WEEKDAY(B124,DateCalc_WeekStartDay_ReturnType)),"")</f>
        <v>5 1 5</v>
      </c>
      <c r="D124" s="24">
        <f t="shared" si="11"/>
        <v>5</v>
      </c>
    </row>
    <row r="125" spans="2:4" x14ac:dyDescent="0.25">
      <c r="B125" s="1">
        <f t="shared" si="12"/>
        <v>41397</v>
      </c>
      <c r="C125" s="1" t="str">
        <f>IFERROR(CONCATENATE(MONTH(B125)," ",(WEEKNUM(B125,DateCalc_WeekStartDay_ReturnType)-WEEKNUM(DATE(YEAR(B125),MONTH(B125),1),DateCalc_WeekStartDay_ReturnType)+1)," ",WEEKDAY(B125,DateCalc_WeekStartDay_ReturnType)),"")</f>
        <v>5 1 6</v>
      </c>
      <c r="D125" s="24">
        <f t="shared" si="11"/>
        <v>5</v>
      </c>
    </row>
    <row r="126" spans="2:4" x14ac:dyDescent="0.25">
      <c r="B126" s="1">
        <f t="shared" si="12"/>
        <v>41398</v>
      </c>
      <c r="C126" s="1" t="str">
        <f>IFERROR(CONCATENATE(MONTH(B126)," ",(WEEKNUM(B126,DateCalc_WeekStartDay_ReturnType)-WEEKNUM(DATE(YEAR(B126),MONTH(B126),1),DateCalc_WeekStartDay_ReturnType)+1)," ",WEEKDAY(B126,DateCalc_WeekStartDay_ReturnType)),"")</f>
        <v>5 1 7</v>
      </c>
      <c r="D126" s="24">
        <f t="shared" si="11"/>
        <v>5</v>
      </c>
    </row>
    <row r="127" spans="2:4" x14ac:dyDescent="0.25">
      <c r="B127" s="1">
        <f t="shared" si="12"/>
        <v>41399</v>
      </c>
      <c r="C127" s="1" t="str">
        <f>IFERROR(CONCATENATE(MONTH(B127)," ",(WEEKNUM(B127,DateCalc_WeekStartDay_ReturnType)-WEEKNUM(DATE(YEAR(B127),MONTH(B127),1),DateCalc_WeekStartDay_ReturnType)+1)," ",WEEKDAY(B127,DateCalc_WeekStartDay_ReturnType)),"")</f>
        <v>5 2 1</v>
      </c>
      <c r="D127" s="24">
        <f t="shared" si="11"/>
        <v>5</v>
      </c>
    </row>
    <row r="128" spans="2:4" x14ac:dyDescent="0.25">
      <c r="B128" s="1">
        <f t="shared" si="12"/>
        <v>41400</v>
      </c>
      <c r="C128" s="1" t="str">
        <f>IFERROR(CONCATENATE(MONTH(B128)," ",(WEEKNUM(B128,DateCalc_WeekStartDay_ReturnType)-WEEKNUM(DATE(YEAR(B128),MONTH(B128),1),DateCalc_WeekStartDay_ReturnType)+1)," ",WEEKDAY(B128,DateCalc_WeekStartDay_ReturnType)),"")</f>
        <v>5 2 2</v>
      </c>
      <c r="D128" s="24">
        <f t="shared" si="11"/>
        <v>5</v>
      </c>
    </row>
    <row r="129" spans="2:4" x14ac:dyDescent="0.25">
      <c r="B129" s="1">
        <f t="shared" si="12"/>
        <v>41401</v>
      </c>
      <c r="C129" s="1" t="str">
        <f>IFERROR(CONCATENATE(MONTH(B129)," ",(WEEKNUM(B129,DateCalc_WeekStartDay_ReturnType)-WEEKNUM(DATE(YEAR(B129),MONTH(B129),1),DateCalc_WeekStartDay_ReturnType)+1)," ",WEEKDAY(B129,DateCalc_WeekStartDay_ReturnType)),"")</f>
        <v>5 2 3</v>
      </c>
      <c r="D129" s="24">
        <f t="shared" si="11"/>
        <v>5</v>
      </c>
    </row>
    <row r="130" spans="2:4" x14ac:dyDescent="0.25">
      <c r="B130" s="1">
        <f t="shared" si="12"/>
        <v>41402</v>
      </c>
      <c r="C130" s="1" t="str">
        <f>IFERROR(CONCATENATE(MONTH(B130)," ",(WEEKNUM(B130,DateCalc_WeekStartDay_ReturnType)-WEEKNUM(DATE(YEAR(B130),MONTH(B130),1),DateCalc_WeekStartDay_ReturnType)+1)," ",WEEKDAY(B130,DateCalc_WeekStartDay_ReturnType)),"")</f>
        <v>5 2 4</v>
      </c>
      <c r="D130" s="24">
        <f t="shared" si="11"/>
        <v>5</v>
      </c>
    </row>
    <row r="131" spans="2:4" x14ac:dyDescent="0.25">
      <c r="B131" s="1">
        <f t="shared" si="12"/>
        <v>41403</v>
      </c>
      <c r="C131" s="1" t="str">
        <f>IFERROR(CONCATENATE(MONTH(B131)," ",(WEEKNUM(B131,DateCalc_WeekStartDay_ReturnType)-WEEKNUM(DATE(YEAR(B131),MONTH(B131),1),DateCalc_WeekStartDay_ReturnType)+1)," ",WEEKDAY(B131,DateCalc_WeekStartDay_ReturnType)),"")</f>
        <v>5 2 5</v>
      </c>
      <c r="D131" s="24">
        <f t="shared" si="11"/>
        <v>5</v>
      </c>
    </row>
    <row r="132" spans="2:4" x14ac:dyDescent="0.25">
      <c r="B132" s="1">
        <f t="shared" si="12"/>
        <v>41404</v>
      </c>
      <c r="C132" s="1" t="str">
        <f>IFERROR(CONCATENATE(MONTH(B132)," ",(WEEKNUM(B132,DateCalc_WeekStartDay_ReturnType)-WEEKNUM(DATE(YEAR(B132),MONTH(B132),1),DateCalc_WeekStartDay_ReturnType)+1)," ",WEEKDAY(B132,DateCalc_WeekStartDay_ReturnType)),"")</f>
        <v>5 2 6</v>
      </c>
      <c r="D132" s="24">
        <f t="shared" ref="D132:D195" si="13">IFERROR(MONTH(B132),"")</f>
        <v>5</v>
      </c>
    </row>
    <row r="133" spans="2:4" x14ac:dyDescent="0.25">
      <c r="B133" s="1">
        <f t="shared" ref="B133:B196" si="14">IF((B132+1)&gt;EOMONTH($B$3,11),"",(B132+1))</f>
        <v>41405</v>
      </c>
      <c r="C133" s="1" t="str">
        <f>IFERROR(CONCATENATE(MONTH(B133)," ",(WEEKNUM(B133,DateCalc_WeekStartDay_ReturnType)-WEEKNUM(DATE(YEAR(B133),MONTH(B133),1),DateCalc_WeekStartDay_ReturnType)+1)," ",WEEKDAY(B133,DateCalc_WeekStartDay_ReturnType)),"")</f>
        <v>5 2 7</v>
      </c>
      <c r="D133" s="24">
        <f t="shared" si="13"/>
        <v>5</v>
      </c>
    </row>
    <row r="134" spans="2:4" x14ac:dyDescent="0.25">
      <c r="B134" s="1">
        <f t="shared" si="14"/>
        <v>41406</v>
      </c>
      <c r="C134" s="1" t="str">
        <f>IFERROR(CONCATENATE(MONTH(B134)," ",(WEEKNUM(B134,DateCalc_WeekStartDay_ReturnType)-WEEKNUM(DATE(YEAR(B134),MONTH(B134),1),DateCalc_WeekStartDay_ReturnType)+1)," ",WEEKDAY(B134,DateCalc_WeekStartDay_ReturnType)),"")</f>
        <v>5 3 1</v>
      </c>
      <c r="D134" s="24">
        <f t="shared" si="13"/>
        <v>5</v>
      </c>
    </row>
    <row r="135" spans="2:4" x14ac:dyDescent="0.25">
      <c r="B135" s="1">
        <f t="shared" si="14"/>
        <v>41407</v>
      </c>
      <c r="C135" s="1" t="str">
        <f>IFERROR(CONCATENATE(MONTH(B135)," ",(WEEKNUM(B135,DateCalc_WeekStartDay_ReturnType)-WEEKNUM(DATE(YEAR(B135),MONTH(B135),1),DateCalc_WeekStartDay_ReturnType)+1)," ",WEEKDAY(B135,DateCalc_WeekStartDay_ReturnType)),"")</f>
        <v>5 3 2</v>
      </c>
      <c r="D135" s="24">
        <f t="shared" si="13"/>
        <v>5</v>
      </c>
    </row>
    <row r="136" spans="2:4" x14ac:dyDescent="0.25">
      <c r="B136" s="1">
        <f t="shared" si="14"/>
        <v>41408</v>
      </c>
      <c r="C136" s="1" t="str">
        <f>IFERROR(CONCATENATE(MONTH(B136)," ",(WEEKNUM(B136,DateCalc_WeekStartDay_ReturnType)-WEEKNUM(DATE(YEAR(B136),MONTH(B136),1),DateCalc_WeekStartDay_ReturnType)+1)," ",WEEKDAY(B136,DateCalc_WeekStartDay_ReturnType)),"")</f>
        <v>5 3 3</v>
      </c>
      <c r="D136" s="24">
        <f t="shared" si="13"/>
        <v>5</v>
      </c>
    </row>
    <row r="137" spans="2:4" x14ac:dyDescent="0.25">
      <c r="B137" s="1">
        <f t="shared" si="14"/>
        <v>41409</v>
      </c>
      <c r="C137" s="1" t="str">
        <f>IFERROR(CONCATENATE(MONTH(B137)," ",(WEEKNUM(B137,DateCalc_WeekStartDay_ReturnType)-WEEKNUM(DATE(YEAR(B137),MONTH(B137),1),DateCalc_WeekStartDay_ReturnType)+1)," ",WEEKDAY(B137,DateCalc_WeekStartDay_ReturnType)),"")</f>
        <v>5 3 4</v>
      </c>
      <c r="D137" s="24">
        <f t="shared" si="13"/>
        <v>5</v>
      </c>
    </row>
    <row r="138" spans="2:4" x14ac:dyDescent="0.25">
      <c r="B138" s="1">
        <f t="shared" si="14"/>
        <v>41410</v>
      </c>
      <c r="C138" s="1" t="str">
        <f>IFERROR(CONCATENATE(MONTH(B138)," ",(WEEKNUM(B138,DateCalc_WeekStartDay_ReturnType)-WEEKNUM(DATE(YEAR(B138),MONTH(B138),1),DateCalc_WeekStartDay_ReturnType)+1)," ",WEEKDAY(B138,DateCalc_WeekStartDay_ReturnType)),"")</f>
        <v>5 3 5</v>
      </c>
      <c r="D138" s="24">
        <f t="shared" si="13"/>
        <v>5</v>
      </c>
    </row>
    <row r="139" spans="2:4" x14ac:dyDescent="0.25">
      <c r="B139" s="1">
        <f t="shared" si="14"/>
        <v>41411</v>
      </c>
      <c r="C139" s="1" t="str">
        <f>IFERROR(CONCATENATE(MONTH(B139)," ",(WEEKNUM(B139,DateCalc_WeekStartDay_ReturnType)-WEEKNUM(DATE(YEAR(B139),MONTH(B139),1),DateCalc_WeekStartDay_ReturnType)+1)," ",WEEKDAY(B139,DateCalc_WeekStartDay_ReturnType)),"")</f>
        <v>5 3 6</v>
      </c>
      <c r="D139" s="24">
        <f t="shared" si="13"/>
        <v>5</v>
      </c>
    </row>
    <row r="140" spans="2:4" x14ac:dyDescent="0.25">
      <c r="B140" s="1">
        <f t="shared" si="14"/>
        <v>41412</v>
      </c>
      <c r="C140" s="1" t="str">
        <f>IFERROR(CONCATENATE(MONTH(B140)," ",(WEEKNUM(B140,DateCalc_WeekStartDay_ReturnType)-WEEKNUM(DATE(YEAR(B140),MONTH(B140),1),DateCalc_WeekStartDay_ReturnType)+1)," ",WEEKDAY(B140,DateCalc_WeekStartDay_ReturnType)),"")</f>
        <v>5 3 7</v>
      </c>
      <c r="D140" s="24">
        <f t="shared" si="13"/>
        <v>5</v>
      </c>
    </row>
    <row r="141" spans="2:4" x14ac:dyDescent="0.25">
      <c r="B141" s="1">
        <f t="shared" si="14"/>
        <v>41413</v>
      </c>
      <c r="C141" s="1" t="str">
        <f>IFERROR(CONCATENATE(MONTH(B141)," ",(WEEKNUM(B141,DateCalc_WeekStartDay_ReturnType)-WEEKNUM(DATE(YEAR(B141),MONTH(B141),1),DateCalc_WeekStartDay_ReturnType)+1)," ",WEEKDAY(B141,DateCalc_WeekStartDay_ReturnType)),"")</f>
        <v>5 4 1</v>
      </c>
      <c r="D141" s="24">
        <f t="shared" si="13"/>
        <v>5</v>
      </c>
    </row>
    <row r="142" spans="2:4" x14ac:dyDescent="0.25">
      <c r="B142" s="1">
        <f t="shared" si="14"/>
        <v>41414</v>
      </c>
      <c r="C142" s="1" t="str">
        <f>IFERROR(CONCATENATE(MONTH(B142)," ",(WEEKNUM(B142,DateCalc_WeekStartDay_ReturnType)-WEEKNUM(DATE(YEAR(B142),MONTH(B142),1),DateCalc_WeekStartDay_ReturnType)+1)," ",WEEKDAY(B142,DateCalc_WeekStartDay_ReturnType)),"")</f>
        <v>5 4 2</v>
      </c>
      <c r="D142" s="24">
        <f t="shared" si="13"/>
        <v>5</v>
      </c>
    </row>
    <row r="143" spans="2:4" x14ac:dyDescent="0.25">
      <c r="B143" s="1">
        <f t="shared" si="14"/>
        <v>41415</v>
      </c>
      <c r="C143" s="1" t="str">
        <f>IFERROR(CONCATENATE(MONTH(B143)," ",(WEEKNUM(B143,DateCalc_WeekStartDay_ReturnType)-WEEKNUM(DATE(YEAR(B143),MONTH(B143),1),DateCalc_WeekStartDay_ReturnType)+1)," ",WEEKDAY(B143,DateCalc_WeekStartDay_ReturnType)),"")</f>
        <v>5 4 3</v>
      </c>
      <c r="D143" s="24">
        <f t="shared" si="13"/>
        <v>5</v>
      </c>
    </row>
    <row r="144" spans="2:4" x14ac:dyDescent="0.25">
      <c r="B144" s="1">
        <f t="shared" si="14"/>
        <v>41416</v>
      </c>
      <c r="C144" s="1" t="str">
        <f>IFERROR(CONCATENATE(MONTH(B144)," ",(WEEKNUM(B144,DateCalc_WeekStartDay_ReturnType)-WEEKNUM(DATE(YEAR(B144),MONTH(B144),1),DateCalc_WeekStartDay_ReturnType)+1)," ",WEEKDAY(B144,DateCalc_WeekStartDay_ReturnType)),"")</f>
        <v>5 4 4</v>
      </c>
      <c r="D144" s="24">
        <f t="shared" si="13"/>
        <v>5</v>
      </c>
    </row>
    <row r="145" spans="2:4" x14ac:dyDescent="0.25">
      <c r="B145" s="1">
        <f t="shared" si="14"/>
        <v>41417</v>
      </c>
      <c r="C145" s="1" t="str">
        <f>IFERROR(CONCATENATE(MONTH(B145)," ",(WEEKNUM(B145,DateCalc_WeekStartDay_ReturnType)-WEEKNUM(DATE(YEAR(B145),MONTH(B145),1),DateCalc_WeekStartDay_ReturnType)+1)," ",WEEKDAY(B145,DateCalc_WeekStartDay_ReturnType)),"")</f>
        <v>5 4 5</v>
      </c>
      <c r="D145" s="24">
        <f t="shared" si="13"/>
        <v>5</v>
      </c>
    </row>
    <row r="146" spans="2:4" x14ac:dyDescent="0.25">
      <c r="B146" s="1">
        <f t="shared" si="14"/>
        <v>41418</v>
      </c>
      <c r="C146" s="1" t="str">
        <f>IFERROR(CONCATENATE(MONTH(B146)," ",(WEEKNUM(B146,DateCalc_WeekStartDay_ReturnType)-WEEKNUM(DATE(YEAR(B146),MONTH(B146),1),DateCalc_WeekStartDay_ReturnType)+1)," ",WEEKDAY(B146,DateCalc_WeekStartDay_ReturnType)),"")</f>
        <v>5 4 6</v>
      </c>
      <c r="D146" s="24">
        <f t="shared" si="13"/>
        <v>5</v>
      </c>
    </row>
    <row r="147" spans="2:4" x14ac:dyDescent="0.25">
      <c r="B147" s="1">
        <f t="shared" si="14"/>
        <v>41419</v>
      </c>
      <c r="C147" s="1" t="str">
        <f>IFERROR(CONCATENATE(MONTH(B147)," ",(WEEKNUM(B147,DateCalc_WeekStartDay_ReturnType)-WEEKNUM(DATE(YEAR(B147),MONTH(B147),1),DateCalc_WeekStartDay_ReturnType)+1)," ",WEEKDAY(B147,DateCalc_WeekStartDay_ReturnType)),"")</f>
        <v>5 4 7</v>
      </c>
      <c r="D147" s="24">
        <f t="shared" si="13"/>
        <v>5</v>
      </c>
    </row>
    <row r="148" spans="2:4" x14ac:dyDescent="0.25">
      <c r="B148" s="1">
        <f t="shared" si="14"/>
        <v>41420</v>
      </c>
      <c r="C148" s="1" t="str">
        <f>IFERROR(CONCATENATE(MONTH(B148)," ",(WEEKNUM(B148,DateCalc_WeekStartDay_ReturnType)-WEEKNUM(DATE(YEAR(B148),MONTH(B148),1),DateCalc_WeekStartDay_ReturnType)+1)," ",WEEKDAY(B148,DateCalc_WeekStartDay_ReturnType)),"")</f>
        <v>5 5 1</v>
      </c>
      <c r="D148" s="24">
        <f t="shared" si="13"/>
        <v>5</v>
      </c>
    </row>
    <row r="149" spans="2:4" x14ac:dyDescent="0.25">
      <c r="B149" s="1">
        <f t="shared" si="14"/>
        <v>41421</v>
      </c>
      <c r="C149" s="1" t="str">
        <f>IFERROR(CONCATENATE(MONTH(B149)," ",(WEEKNUM(B149,DateCalc_WeekStartDay_ReturnType)-WEEKNUM(DATE(YEAR(B149),MONTH(B149),1),DateCalc_WeekStartDay_ReturnType)+1)," ",WEEKDAY(B149,DateCalc_WeekStartDay_ReturnType)),"")</f>
        <v>5 5 2</v>
      </c>
      <c r="D149" s="24">
        <f t="shared" si="13"/>
        <v>5</v>
      </c>
    </row>
    <row r="150" spans="2:4" x14ac:dyDescent="0.25">
      <c r="B150" s="1">
        <f t="shared" si="14"/>
        <v>41422</v>
      </c>
      <c r="C150" s="1" t="str">
        <f>IFERROR(CONCATENATE(MONTH(B150)," ",(WEEKNUM(B150,DateCalc_WeekStartDay_ReturnType)-WEEKNUM(DATE(YEAR(B150),MONTH(B150),1),DateCalc_WeekStartDay_ReturnType)+1)," ",WEEKDAY(B150,DateCalc_WeekStartDay_ReturnType)),"")</f>
        <v>5 5 3</v>
      </c>
      <c r="D150" s="24">
        <f t="shared" si="13"/>
        <v>5</v>
      </c>
    </row>
    <row r="151" spans="2:4" x14ac:dyDescent="0.25">
      <c r="B151" s="1">
        <f t="shared" si="14"/>
        <v>41423</v>
      </c>
      <c r="C151" s="1" t="str">
        <f>IFERROR(CONCATENATE(MONTH(B151)," ",(WEEKNUM(B151,DateCalc_WeekStartDay_ReturnType)-WEEKNUM(DATE(YEAR(B151),MONTH(B151),1),DateCalc_WeekStartDay_ReturnType)+1)," ",WEEKDAY(B151,DateCalc_WeekStartDay_ReturnType)),"")</f>
        <v>5 5 4</v>
      </c>
      <c r="D151" s="24">
        <f t="shared" si="13"/>
        <v>5</v>
      </c>
    </row>
    <row r="152" spans="2:4" x14ac:dyDescent="0.25">
      <c r="B152" s="1">
        <f t="shared" si="14"/>
        <v>41424</v>
      </c>
      <c r="C152" s="1" t="str">
        <f>IFERROR(CONCATENATE(MONTH(B152)," ",(WEEKNUM(B152,DateCalc_WeekStartDay_ReturnType)-WEEKNUM(DATE(YEAR(B152),MONTH(B152),1),DateCalc_WeekStartDay_ReturnType)+1)," ",WEEKDAY(B152,DateCalc_WeekStartDay_ReturnType)),"")</f>
        <v>5 5 5</v>
      </c>
      <c r="D152" s="24">
        <f t="shared" si="13"/>
        <v>5</v>
      </c>
    </row>
    <row r="153" spans="2:4" x14ac:dyDescent="0.25">
      <c r="B153" s="1">
        <f t="shared" si="14"/>
        <v>41425</v>
      </c>
      <c r="C153" s="1" t="str">
        <f>IFERROR(CONCATENATE(MONTH(B153)," ",(WEEKNUM(B153,DateCalc_WeekStartDay_ReturnType)-WEEKNUM(DATE(YEAR(B153),MONTH(B153),1),DateCalc_WeekStartDay_ReturnType)+1)," ",WEEKDAY(B153,DateCalc_WeekStartDay_ReturnType)),"")</f>
        <v>5 5 6</v>
      </c>
      <c r="D153" s="24">
        <f t="shared" si="13"/>
        <v>5</v>
      </c>
    </row>
    <row r="154" spans="2:4" x14ac:dyDescent="0.25">
      <c r="B154" s="1">
        <f t="shared" si="14"/>
        <v>41426</v>
      </c>
      <c r="C154" s="1" t="str">
        <f>IFERROR(CONCATENATE(MONTH(B154)," ",(WEEKNUM(B154,DateCalc_WeekStartDay_ReturnType)-WEEKNUM(DATE(YEAR(B154),MONTH(B154),1),DateCalc_WeekStartDay_ReturnType)+1)," ",WEEKDAY(B154,DateCalc_WeekStartDay_ReturnType)),"")</f>
        <v>6 1 7</v>
      </c>
      <c r="D154" s="24">
        <f t="shared" si="13"/>
        <v>6</v>
      </c>
    </row>
    <row r="155" spans="2:4" x14ac:dyDescent="0.25">
      <c r="B155" s="1">
        <f t="shared" si="14"/>
        <v>41427</v>
      </c>
      <c r="C155" s="1" t="str">
        <f>IFERROR(CONCATENATE(MONTH(B155)," ",(WEEKNUM(B155,DateCalc_WeekStartDay_ReturnType)-WEEKNUM(DATE(YEAR(B155),MONTH(B155),1),DateCalc_WeekStartDay_ReturnType)+1)," ",WEEKDAY(B155,DateCalc_WeekStartDay_ReturnType)),"")</f>
        <v>6 2 1</v>
      </c>
      <c r="D155" s="24">
        <f t="shared" si="13"/>
        <v>6</v>
      </c>
    </row>
    <row r="156" spans="2:4" x14ac:dyDescent="0.25">
      <c r="B156" s="1">
        <f t="shared" si="14"/>
        <v>41428</v>
      </c>
      <c r="C156" s="1" t="str">
        <f>IFERROR(CONCATENATE(MONTH(B156)," ",(WEEKNUM(B156,DateCalc_WeekStartDay_ReturnType)-WEEKNUM(DATE(YEAR(B156),MONTH(B156),1),DateCalc_WeekStartDay_ReturnType)+1)," ",WEEKDAY(B156,DateCalc_WeekStartDay_ReturnType)),"")</f>
        <v>6 2 2</v>
      </c>
      <c r="D156" s="24">
        <f t="shared" si="13"/>
        <v>6</v>
      </c>
    </row>
    <row r="157" spans="2:4" x14ac:dyDescent="0.25">
      <c r="B157" s="1">
        <f t="shared" si="14"/>
        <v>41429</v>
      </c>
      <c r="C157" s="1" t="str">
        <f>IFERROR(CONCATENATE(MONTH(B157)," ",(WEEKNUM(B157,DateCalc_WeekStartDay_ReturnType)-WEEKNUM(DATE(YEAR(B157),MONTH(B157),1),DateCalc_WeekStartDay_ReturnType)+1)," ",WEEKDAY(B157,DateCalc_WeekStartDay_ReturnType)),"")</f>
        <v>6 2 3</v>
      </c>
      <c r="D157" s="24">
        <f t="shared" si="13"/>
        <v>6</v>
      </c>
    </row>
    <row r="158" spans="2:4" x14ac:dyDescent="0.25">
      <c r="B158" s="1">
        <f t="shared" si="14"/>
        <v>41430</v>
      </c>
      <c r="C158" s="1" t="str">
        <f>IFERROR(CONCATENATE(MONTH(B158)," ",(WEEKNUM(B158,DateCalc_WeekStartDay_ReturnType)-WEEKNUM(DATE(YEAR(B158),MONTH(B158),1),DateCalc_WeekStartDay_ReturnType)+1)," ",WEEKDAY(B158,DateCalc_WeekStartDay_ReturnType)),"")</f>
        <v>6 2 4</v>
      </c>
      <c r="D158" s="24">
        <f t="shared" si="13"/>
        <v>6</v>
      </c>
    </row>
    <row r="159" spans="2:4" x14ac:dyDescent="0.25">
      <c r="B159" s="1">
        <f t="shared" si="14"/>
        <v>41431</v>
      </c>
      <c r="C159" s="1" t="str">
        <f>IFERROR(CONCATENATE(MONTH(B159)," ",(WEEKNUM(B159,DateCalc_WeekStartDay_ReturnType)-WEEKNUM(DATE(YEAR(B159),MONTH(B159),1),DateCalc_WeekStartDay_ReturnType)+1)," ",WEEKDAY(B159,DateCalc_WeekStartDay_ReturnType)),"")</f>
        <v>6 2 5</v>
      </c>
      <c r="D159" s="24">
        <f t="shared" si="13"/>
        <v>6</v>
      </c>
    </row>
    <row r="160" spans="2:4" x14ac:dyDescent="0.25">
      <c r="B160" s="1">
        <f t="shared" si="14"/>
        <v>41432</v>
      </c>
      <c r="C160" s="1" t="str">
        <f>IFERROR(CONCATENATE(MONTH(B160)," ",(WEEKNUM(B160,DateCalc_WeekStartDay_ReturnType)-WEEKNUM(DATE(YEAR(B160),MONTH(B160),1),DateCalc_WeekStartDay_ReturnType)+1)," ",WEEKDAY(B160,DateCalc_WeekStartDay_ReturnType)),"")</f>
        <v>6 2 6</v>
      </c>
      <c r="D160" s="24">
        <f t="shared" si="13"/>
        <v>6</v>
      </c>
    </row>
    <row r="161" spans="2:4" x14ac:dyDescent="0.25">
      <c r="B161" s="1">
        <f t="shared" si="14"/>
        <v>41433</v>
      </c>
      <c r="C161" s="1" t="str">
        <f>IFERROR(CONCATENATE(MONTH(B161)," ",(WEEKNUM(B161,DateCalc_WeekStartDay_ReturnType)-WEEKNUM(DATE(YEAR(B161),MONTH(B161),1),DateCalc_WeekStartDay_ReturnType)+1)," ",WEEKDAY(B161,DateCalc_WeekStartDay_ReturnType)),"")</f>
        <v>6 2 7</v>
      </c>
      <c r="D161" s="24">
        <f t="shared" si="13"/>
        <v>6</v>
      </c>
    </row>
    <row r="162" spans="2:4" x14ac:dyDescent="0.25">
      <c r="B162" s="1">
        <f t="shared" si="14"/>
        <v>41434</v>
      </c>
      <c r="C162" s="1" t="str">
        <f>IFERROR(CONCATENATE(MONTH(B162)," ",(WEEKNUM(B162,DateCalc_WeekStartDay_ReturnType)-WEEKNUM(DATE(YEAR(B162),MONTH(B162),1),DateCalc_WeekStartDay_ReturnType)+1)," ",WEEKDAY(B162,DateCalc_WeekStartDay_ReturnType)),"")</f>
        <v>6 3 1</v>
      </c>
      <c r="D162" s="24">
        <f t="shared" si="13"/>
        <v>6</v>
      </c>
    </row>
    <row r="163" spans="2:4" x14ac:dyDescent="0.25">
      <c r="B163" s="1">
        <f t="shared" si="14"/>
        <v>41435</v>
      </c>
      <c r="C163" s="1" t="str">
        <f>IFERROR(CONCATENATE(MONTH(B163)," ",(WEEKNUM(B163,DateCalc_WeekStartDay_ReturnType)-WEEKNUM(DATE(YEAR(B163),MONTH(B163),1),DateCalc_WeekStartDay_ReturnType)+1)," ",WEEKDAY(B163,DateCalc_WeekStartDay_ReturnType)),"")</f>
        <v>6 3 2</v>
      </c>
      <c r="D163" s="24">
        <f t="shared" si="13"/>
        <v>6</v>
      </c>
    </row>
    <row r="164" spans="2:4" x14ac:dyDescent="0.25">
      <c r="B164" s="1">
        <f t="shared" si="14"/>
        <v>41436</v>
      </c>
      <c r="C164" s="1" t="str">
        <f>IFERROR(CONCATENATE(MONTH(B164)," ",(WEEKNUM(B164,DateCalc_WeekStartDay_ReturnType)-WEEKNUM(DATE(YEAR(B164),MONTH(B164),1),DateCalc_WeekStartDay_ReturnType)+1)," ",WEEKDAY(B164,DateCalc_WeekStartDay_ReturnType)),"")</f>
        <v>6 3 3</v>
      </c>
      <c r="D164" s="24">
        <f t="shared" si="13"/>
        <v>6</v>
      </c>
    </row>
    <row r="165" spans="2:4" x14ac:dyDescent="0.25">
      <c r="B165" s="1">
        <f t="shared" si="14"/>
        <v>41437</v>
      </c>
      <c r="C165" s="1" t="str">
        <f>IFERROR(CONCATENATE(MONTH(B165)," ",(WEEKNUM(B165,DateCalc_WeekStartDay_ReturnType)-WEEKNUM(DATE(YEAR(B165),MONTH(B165),1),DateCalc_WeekStartDay_ReturnType)+1)," ",WEEKDAY(B165,DateCalc_WeekStartDay_ReturnType)),"")</f>
        <v>6 3 4</v>
      </c>
      <c r="D165" s="24">
        <f t="shared" si="13"/>
        <v>6</v>
      </c>
    </row>
    <row r="166" spans="2:4" x14ac:dyDescent="0.25">
      <c r="B166" s="1">
        <f t="shared" si="14"/>
        <v>41438</v>
      </c>
      <c r="C166" s="1" t="str">
        <f>IFERROR(CONCATENATE(MONTH(B166)," ",(WEEKNUM(B166,DateCalc_WeekStartDay_ReturnType)-WEEKNUM(DATE(YEAR(B166),MONTH(B166),1),DateCalc_WeekStartDay_ReturnType)+1)," ",WEEKDAY(B166,DateCalc_WeekStartDay_ReturnType)),"")</f>
        <v>6 3 5</v>
      </c>
      <c r="D166" s="24">
        <f t="shared" si="13"/>
        <v>6</v>
      </c>
    </row>
    <row r="167" spans="2:4" x14ac:dyDescent="0.25">
      <c r="B167" s="1">
        <f t="shared" si="14"/>
        <v>41439</v>
      </c>
      <c r="C167" s="1" t="str">
        <f>IFERROR(CONCATENATE(MONTH(B167)," ",(WEEKNUM(B167,DateCalc_WeekStartDay_ReturnType)-WEEKNUM(DATE(YEAR(B167),MONTH(B167),1),DateCalc_WeekStartDay_ReturnType)+1)," ",WEEKDAY(B167,DateCalc_WeekStartDay_ReturnType)),"")</f>
        <v>6 3 6</v>
      </c>
      <c r="D167" s="24">
        <f t="shared" si="13"/>
        <v>6</v>
      </c>
    </row>
    <row r="168" spans="2:4" x14ac:dyDescent="0.25">
      <c r="B168" s="1">
        <f t="shared" si="14"/>
        <v>41440</v>
      </c>
      <c r="C168" s="1" t="str">
        <f>IFERROR(CONCATENATE(MONTH(B168)," ",(WEEKNUM(B168,DateCalc_WeekStartDay_ReturnType)-WEEKNUM(DATE(YEAR(B168),MONTH(B168),1),DateCalc_WeekStartDay_ReturnType)+1)," ",WEEKDAY(B168,DateCalc_WeekStartDay_ReturnType)),"")</f>
        <v>6 3 7</v>
      </c>
      <c r="D168" s="24">
        <f t="shared" si="13"/>
        <v>6</v>
      </c>
    </row>
    <row r="169" spans="2:4" x14ac:dyDescent="0.25">
      <c r="B169" s="1">
        <f t="shared" si="14"/>
        <v>41441</v>
      </c>
      <c r="C169" s="1" t="str">
        <f>IFERROR(CONCATENATE(MONTH(B169)," ",(WEEKNUM(B169,DateCalc_WeekStartDay_ReturnType)-WEEKNUM(DATE(YEAR(B169),MONTH(B169),1),DateCalc_WeekStartDay_ReturnType)+1)," ",WEEKDAY(B169,DateCalc_WeekStartDay_ReturnType)),"")</f>
        <v>6 4 1</v>
      </c>
      <c r="D169" s="24">
        <f t="shared" si="13"/>
        <v>6</v>
      </c>
    </row>
    <row r="170" spans="2:4" x14ac:dyDescent="0.25">
      <c r="B170" s="1">
        <f t="shared" si="14"/>
        <v>41442</v>
      </c>
      <c r="C170" s="1" t="str">
        <f>IFERROR(CONCATENATE(MONTH(B170)," ",(WEEKNUM(B170,DateCalc_WeekStartDay_ReturnType)-WEEKNUM(DATE(YEAR(B170),MONTH(B170),1),DateCalc_WeekStartDay_ReturnType)+1)," ",WEEKDAY(B170,DateCalc_WeekStartDay_ReturnType)),"")</f>
        <v>6 4 2</v>
      </c>
      <c r="D170" s="24">
        <f t="shared" si="13"/>
        <v>6</v>
      </c>
    </row>
    <row r="171" spans="2:4" x14ac:dyDescent="0.25">
      <c r="B171" s="1">
        <f t="shared" si="14"/>
        <v>41443</v>
      </c>
      <c r="C171" s="1" t="str">
        <f>IFERROR(CONCATENATE(MONTH(B171)," ",(WEEKNUM(B171,DateCalc_WeekStartDay_ReturnType)-WEEKNUM(DATE(YEAR(B171),MONTH(B171),1),DateCalc_WeekStartDay_ReturnType)+1)," ",WEEKDAY(B171,DateCalc_WeekStartDay_ReturnType)),"")</f>
        <v>6 4 3</v>
      </c>
      <c r="D171" s="24">
        <f t="shared" si="13"/>
        <v>6</v>
      </c>
    </row>
    <row r="172" spans="2:4" x14ac:dyDescent="0.25">
      <c r="B172" s="1">
        <f t="shared" si="14"/>
        <v>41444</v>
      </c>
      <c r="C172" s="1" t="str">
        <f>IFERROR(CONCATENATE(MONTH(B172)," ",(WEEKNUM(B172,DateCalc_WeekStartDay_ReturnType)-WEEKNUM(DATE(YEAR(B172),MONTH(B172),1),DateCalc_WeekStartDay_ReturnType)+1)," ",WEEKDAY(B172,DateCalc_WeekStartDay_ReturnType)),"")</f>
        <v>6 4 4</v>
      </c>
      <c r="D172" s="24">
        <f t="shared" si="13"/>
        <v>6</v>
      </c>
    </row>
    <row r="173" spans="2:4" x14ac:dyDescent="0.25">
      <c r="B173" s="1">
        <f t="shared" si="14"/>
        <v>41445</v>
      </c>
      <c r="C173" s="1" t="str">
        <f>IFERROR(CONCATENATE(MONTH(B173)," ",(WEEKNUM(B173,DateCalc_WeekStartDay_ReturnType)-WEEKNUM(DATE(YEAR(B173),MONTH(B173),1),DateCalc_WeekStartDay_ReturnType)+1)," ",WEEKDAY(B173,DateCalc_WeekStartDay_ReturnType)),"")</f>
        <v>6 4 5</v>
      </c>
      <c r="D173" s="24">
        <f t="shared" si="13"/>
        <v>6</v>
      </c>
    </row>
    <row r="174" spans="2:4" x14ac:dyDescent="0.25">
      <c r="B174" s="1">
        <f t="shared" si="14"/>
        <v>41446</v>
      </c>
      <c r="C174" s="1" t="str">
        <f>IFERROR(CONCATENATE(MONTH(B174)," ",(WEEKNUM(B174,DateCalc_WeekStartDay_ReturnType)-WEEKNUM(DATE(YEAR(B174),MONTH(B174),1),DateCalc_WeekStartDay_ReturnType)+1)," ",WEEKDAY(B174,DateCalc_WeekStartDay_ReturnType)),"")</f>
        <v>6 4 6</v>
      </c>
      <c r="D174" s="24">
        <f t="shared" si="13"/>
        <v>6</v>
      </c>
    </row>
    <row r="175" spans="2:4" x14ac:dyDescent="0.25">
      <c r="B175" s="1">
        <f t="shared" si="14"/>
        <v>41447</v>
      </c>
      <c r="C175" s="1" t="str">
        <f>IFERROR(CONCATENATE(MONTH(B175)," ",(WEEKNUM(B175,DateCalc_WeekStartDay_ReturnType)-WEEKNUM(DATE(YEAR(B175),MONTH(B175),1),DateCalc_WeekStartDay_ReturnType)+1)," ",WEEKDAY(B175,DateCalc_WeekStartDay_ReturnType)),"")</f>
        <v>6 4 7</v>
      </c>
      <c r="D175" s="24">
        <f t="shared" si="13"/>
        <v>6</v>
      </c>
    </row>
    <row r="176" spans="2:4" x14ac:dyDescent="0.25">
      <c r="B176" s="1">
        <f t="shared" si="14"/>
        <v>41448</v>
      </c>
      <c r="C176" s="1" t="str">
        <f>IFERROR(CONCATENATE(MONTH(B176)," ",(WEEKNUM(B176,DateCalc_WeekStartDay_ReturnType)-WEEKNUM(DATE(YEAR(B176),MONTH(B176),1),DateCalc_WeekStartDay_ReturnType)+1)," ",WEEKDAY(B176,DateCalc_WeekStartDay_ReturnType)),"")</f>
        <v>6 5 1</v>
      </c>
      <c r="D176" s="24">
        <f t="shared" si="13"/>
        <v>6</v>
      </c>
    </row>
    <row r="177" spans="2:4" x14ac:dyDescent="0.25">
      <c r="B177" s="1">
        <f t="shared" si="14"/>
        <v>41449</v>
      </c>
      <c r="C177" s="1" t="str">
        <f>IFERROR(CONCATENATE(MONTH(B177)," ",(WEEKNUM(B177,DateCalc_WeekStartDay_ReturnType)-WEEKNUM(DATE(YEAR(B177),MONTH(B177),1),DateCalc_WeekStartDay_ReturnType)+1)," ",WEEKDAY(B177,DateCalc_WeekStartDay_ReturnType)),"")</f>
        <v>6 5 2</v>
      </c>
      <c r="D177" s="24">
        <f t="shared" si="13"/>
        <v>6</v>
      </c>
    </row>
    <row r="178" spans="2:4" x14ac:dyDescent="0.25">
      <c r="B178" s="1">
        <f t="shared" si="14"/>
        <v>41450</v>
      </c>
      <c r="C178" s="1" t="str">
        <f>IFERROR(CONCATENATE(MONTH(B178)," ",(WEEKNUM(B178,DateCalc_WeekStartDay_ReturnType)-WEEKNUM(DATE(YEAR(B178),MONTH(B178),1),DateCalc_WeekStartDay_ReturnType)+1)," ",WEEKDAY(B178,DateCalc_WeekStartDay_ReturnType)),"")</f>
        <v>6 5 3</v>
      </c>
      <c r="D178" s="24">
        <f t="shared" si="13"/>
        <v>6</v>
      </c>
    </row>
    <row r="179" spans="2:4" x14ac:dyDescent="0.25">
      <c r="B179" s="1">
        <f t="shared" si="14"/>
        <v>41451</v>
      </c>
      <c r="C179" s="1" t="str">
        <f>IFERROR(CONCATENATE(MONTH(B179)," ",(WEEKNUM(B179,DateCalc_WeekStartDay_ReturnType)-WEEKNUM(DATE(YEAR(B179),MONTH(B179),1),DateCalc_WeekStartDay_ReturnType)+1)," ",WEEKDAY(B179,DateCalc_WeekStartDay_ReturnType)),"")</f>
        <v>6 5 4</v>
      </c>
      <c r="D179" s="24">
        <f t="shared" si="13"/>
        <v>6</v>
      </c>
    </row>
    <row r="180" spans="2:4" x14ac:dyDescent="0.25">
      <c r="B180" s="1">
        <f t="shared" si="14"/>
        <v>41452</v>
      </c>
      <c r="C180" s="1" t="str">
        <f>IFERROR(CONCATENATE(MONTH(B180)," ",(WEEKNUM(B180,DateCalc_WeekStartDay_ReturnType)-WEEKNUM(DATE(YEAR(B180),MONTH(B180),1),DateCalc_WeekStartDay_ReturnType)+1)," ",WEEKDAY(B180,DateCalc_WeekStartDay_ReturnType)),"")</f>
        <v>6 5 5</v>
      </c>
      <c r="D180" s="24">
        <f t="shared" si="13"/>
        <v>6</v>
      </c>
    </row>
    <row r="181" spans="2:4" x14ac:dyDescent="0.25">
      <c r="B181" s="1">
        <f t="shared" si="14"/>
        <v>41453</v>
      </c>
      <c r="C181" s="1" t="str">
        <f>IFERROR(CONCATENATE(MONTH(B181)," ",(WEEKNUM(B181,DateCalc_WeekStartDay_ReturnType)-WEEKNUM(DATE(YEAR(B181),MONTH(B181),1),DateCalc_WeekStartDay_ReturnType)+1)," ",WEEKDAY(B181,DateCalc_WeekStartDay_ReturnType)),"")</f>
        <v>6 5 6</v>
      </c>
      <c r="D181" s="24">
        <f t="shared" si="13"/>
        <v>6</v>
      </c>
    </row>
    <row r="182" spans="2:4" x14ac:dyDescent="0.25">
      <c r="B182" s="1">
        <f t="shared" si="14"/>
        <v>41454</v>
      </c>
      <c r="C182" s="1" t="str">
        <f>IFERROR(CONCATENATE(MONTH(B182)," ",(WEEKNUM(B182,DateCalc_WeekStartDay_ReturnType)-WEEKNUM(DATE(YEAR(B182),MONTH(B182),1),DateCalc_WeekStartDay_ReturnType)+1)," ",WEEKDAY(B182,DateCalc_WeekStartDay_ReturnType)),"")</f>
        <v>6 5 7</v>
      </c>
      <c r="D182" s="24">
        <f t="shared" si="13"/>
        <v>6</v>
      </c>
    </row>
    <row r="183" spans="2:4" x14ac:dyDescent="0.25">
      <c r="B183" s="1">
        <f t="shared" si="14"/>
        <v>41455</v>
      </c>
      <c r="C183" s="1" t="str">
        <f>IFERROR(CONCATENATE(MONTH(B183)," ",(WEEKNUM(B183,DateCalc_WeekStartDay_ReturnType)-WEEKNUM(DATE(YEAR(B183),MONTH(B183),1),DateCalc_WeekStartDay_ReturnType)+1)," ",WEEKDAY(B183,DateCalc_WeekStartDay_ReturnType)),"")</f>
        <v>6 6 1</v>
      </c>
      <c r="D183" s="24">
        <f t="shared" si="13"/>
        <v>6</v>
      </c>
    </row>
    <row r="184" spans="2:4" x14ac:dyDescent="0.25">
      <c r="B184" s="1">
        <f t="shared" si="14"/>
        <v>41456</v>
      </c>
      <c r="C184" s="1" t="str">
        <f>IFERROR(CONCATENATE(MONTH(B184)," ",(WEEKNUM(B184,DateCalc_WeekStartDay_ReturnType)-WEEKNUM(DATE(YEAR(B184),MONTH(B184),1),DateCalc_WeekStartDay_ReturnType)+1)," ",WEEKDAY(B184,DateCalc_WeekStartDay_ReturnType)),"")</f>
        <v>7 1 2</v>
      </c>
      <c r="D184" s="24">
        <f t="shared" si="13"/>
        <v>7</v>
      </c>
    </row>
    <row r="185" spans="2:4" x14ac:dyDescent="0.25">
      <c r="B185" s="1">
        <f t="shared" si="14"/>
        <v>41457</v>
      </c>
      <c r="C185" s="1" t="str">
        <f>IFERROR(CONCATENATE(MONTH(B185)," ",(WEEKNUM(B185,DateCalc_WeekStartDay_ReturnType)-WEEKNUM(DATE(YEAR(B185),MONTH(B185),1),DateCalc_WeekStartDay_ReturnType)+1)," ",WEEKDAY(B185,DateCalc_WeekStartDay_ReturnType)),"")</f>
        <v>7 1 3</v>
      </c>
      <c r="D185" s="24">
        <f t="shared" si="13"/>
        <v>7</v>
      </c>
    </row>
    <row r="186" spans="2:4" x14ac:dyDescent="0.25">
      <c r="B186" s="1">
        <f t="shared" si="14"/>
        <v>41458</v>
      </c>
      <c r="C186" s="1" t="str">
        <f>IFERROR(CONCATENATE(MONTH(B186)," ",(WEEKNUM(B186,DateCalc_WeekStartDay_ReturnType)-WEEKNUM(DATE(YEAR(B186),MONTH(B186),1),DateCalc_WeekStartDay_ReturnType)+1)," ",WEEKDAY(B186,DateCalc_WeekStartDay_ReturnType)),"")</f>
        <v>7 1 4</v>
      </c>
      <c r="D186" s="24">
        <f t="shared" si="13"/>
        <v>7</v>
      </c>
    </row>
    <row r="187" spans="2:4" x14ac:dyDescent="0.25">
      <c r="B187" s="1">
        <f t="shared" si="14"/>
        <v>41459</v>
      </c>
      <c r="C187" s="1" t="str">
        <f>IFERROR(CONCATENATE(MONTH(B187)," ",(WEEKNUM(B187,DateCalc_WeekStartDay_ReturnType)-WEEKNUM(DATE(YEAR(B187),MONTH(B187),1),DateCalc_WeekStartDay_ReturnType)+1)," ",WEEKDAY(B187,DateCalc_WeekStartDay_ReturnType)),"")</f>
        <v>7 1 5</v>
      </c>
      <c r="D187" s="24">
        <f t="shared" si="13"/>
        <v>7</v>
      </c>
    </row>
    <row r="188" spans="2:4" x14ac:dyDescent="0.25">
      <c r="B188" s="1">
        <f t="shared" si="14"/>
        <v>41460</v>
      </c>
      <c r="C188" s="1" t="str">
        <f>IFERROR(CONCATENATE(MONTH(B188)," ",(WEEKNUM(B188,DateCalc_WeekStartDay_ReturnType)-WEEKNUM(DATE(YEAR(B188),MONTH(B188),1),DateCalc_WeekStartDay_ReturnType)+1)," ",WEEKDAY(B188,DateCalc_WeekStartDay_ReturnType)),"")</f>
        <v>7 1 6</v>
      </c>
      <c r="D188" s="24">
        <f t="shared" si="13"/>
        <v>7</v>
      </c>
    </row>
    <row r="189" spans="2:4" x14ac:dyDescent="0.25">
      <c r="B189" s="1">
        <f t="shared" si="14"/>
        <v>41461</v>
      </c>
      <c r="C189" s="1" t="str">
        <f>IFERROR(CONCATENATE(MONTH(B189)," ",(WEEKNUM(B189,DateCalc_WeekStartDay_ReturnType)-WEEKNUM(DATE(YEAR(B189),MONTH(B189),1),DateCalc_WeekStartDay_ReturnType)+1)," ",WEEKDAY(B189,DateCalc_WeekStartDay_ReturnType)),"")</f>
        <v>7 1 7</v>
      </c>
      <c r="D189" s="24">
        <f t="shared" si="13"/>
        <v>7</v>
      </c>
    </row>
    <row r="190" spans="2:4" x14ac:dyDescent="0.25">
      <c r="B190" s="1">
        <f t="shared" si="14"/>
        <v>41462</v>
      </c>
      <c r="C190" s="1" t="str">
        <f>IFERROR(CONCATENATE(MONTH(B190)," ",(WEEKNUM(B190,DateCalc_WeekStartDay_ReturnType)-WEEKNUM(DATE(YEAR(B190),MONTH(B190),1),DateCalc_WeekStartDay_ReturnType)+1)," ",WEEKDAY(B190,DateCalc_WeekStartDay_ReturnType)),"")</f>
        <v>7 2 1</v>
      </c>
      <c r="D190" s="24">
        <f t="shared" si="13"/>
        <v>7</v>
      </c>
    </row>
    <row r="191" spans="2:4" x14ac:dyDescent="0.25">
      <c r="B191" s="1">
        <f t="shared" si="14"/>
        <v>41463</v>
      </c>
      <c r="C191" s="1" t="str">
        <f>IFERROR(CONCATENATE(MONTH(B191)," ",(WEEKNUM(B191,DateCalc_WeekStartDay_ReturnType)-WEEKNUM(DATE(YEAR(B191),MONTH(B191),1),DateCalc_WeekStartDay_ReturnType)+1)," ",WEEKDAY(B191,DateCalc_WeekStartDay_ReturnType)),"")</f>
        <v>7 2 2</v>
      </c>
      <c r="D191" s="24">
        <f t="shared" si="13"/>
        <v>7</v>
      </c>
    </row>
    <row r="192" spans="2:4" x14ac:dyDescent="0.25">
      <c r="B192" s="1">
        <f t="shared" si="14"/>
        <v>41464</v>
      </c>
      <c r="C192" s="1" t="str">
        <f>IFERROR(CONCATENATE(MONTH(B192)," ",(WEEKNUM(B192,DateCalc_WeekStartDay_ReturnType)-WEEKNUM(DATE(YEAR(B192),MONTH(B192),1),DateCalc_WeekStartDay_ReturnType)+1)," ",WEEKDAY(B192,DateCalc_WeekStartDay_ReturnType)),"")</f>
        <v>7 2 3</v>
      </c>
      <c r="D192" s="24">
        <f t="shared" si="13"/>
        <v>7</v>
      </c>
    </row>
    <row r="193" spans="2:4" x14ac:dyDescent="0.25">
      <c r="B193" s="1">
        <f t="shared" si="14"/>
        <v>41465</v>
      </c>
      <c r="C193" s="1" t="str">
        <f>IFERROR(CONCATENATE(MONTH(B193)," ",(WEEKNUM(B193,DateCalc_WeekStartDay_ReturnType)-WEEKNUM(DATE(YEAR(B193),MONTH(B193),1),DateCalc_WeekStartDay_ReturnType)+1)," ",WEEKDAY(B193,DateCalc_WeekStartDay_ReturnType)),"")</f>
        <v>7 2 4</v>
      </c>
      <c r="D193" s="24">
        <f t="shared" si="13"/>
        <v>7</v>
      </c>
    </row>
    <row r="194" spans="2:4" x14ac:dyDescent="0.25">
      <c r="B194" s="1">
        <f t="shared" si="14"/>
        <v>41466</v>
      </c>
      <c r="C194" s="1" t="str">
        <f>IFERROR(CONCATENATE(MONTH(B194)," ",(WEEKNUM(B194,DateCalc_WeekStartDay_ReturnType)-WEEKNUM(DATE(YEAR(B194),MONTH(B194),1),DateCalc_WeekStartDay_ReturnType)+1)," ",WEEKDAY(B194,DateCalc_WeekStartDay_ReturnType)),"")</f>
        <v>7 2 5</v>
      </c>
      <c r="D194" s="24">
        <f t="shared" si="13"/>
        <v>7</v>
      </c>
    </row>
    <row r="195" spans="2:4" x14ac:dyDescent="0.25">
      <c r="B195" s="1">
        <f t="shared" si="14"/>
        <v>41467</v>
      </c>
      <c r="C195" s="1" t="str">
        <f>IFERROR(CONCATENATE(MONTH(B195)," ",(WEEKNUM(B195,DateCalc_WeekStartDay_ReturnType)-WEEKNUM(DATE(YEAR(B195),MONTH(B195),1),DateCalc_WeekStartDay_ReturnType)+1)," ",WEEKDAY(B195,DateCalc_WeekStartDay_ReturnType)),"")</f>
        <v>7 2 6</v>
      </c>
      <c r="D195" s="24">
        <f t="shared" si="13"/>
        <v>7</v>
      </c>
    </row>
    <row r="196" spans="2:4" x14ac:dyDescent="0.25">
      <c r="B196" s="1">
        <f t="shared" si="14"/>
        <v>41468</v>
      </c>
      <c r="C196" s="1" t="str">
        <f>IFERROR(CONCATENATE(MONTH(B196)," ",(WEEKNUM(B196,DateCalc_WeekStartDay_ReturnType)-WEEKNUM(DATE(YEAR(B196),MONTH(B196),1),DateCalc_WeekStartDay_ReturnType)+1)," ",WEEKDAY(B196,DateCalc_WeekStartDay_ReturnType)),"")</f>
        <v>7 2 7</v>
      </c>
      <c r="D196" s="24">
        <f t="shared" ref="D196:D259" si="15">IFERROR(MONTH(B196),"")</f>
        <v>7</v>
      </c>
    </row>
    <row r="197" spans="2:4" x14ac:dyDescent="0.25">
      <c r="B197" s="1">
        <f t="shared" ref="B197:B260" si="16">IF((B196+1)&gt;EOMONTH($B$3,11),"",(B196+1))</f>
        <v>41469</v>
      </c>
      <c r="C197" s="1" t="str">
        <f>IFERROR(CONCATENATE(MONTH(B197)," ",(WEEKNUM(B197,DateCalc_WeekStartDay_ReturnType)-WEEKNUM(DATE(YEAR(B197),MONTH(B197),1),DateCalc_WeekStartDay_ReturnType)+1)," ",WEEKDAY(B197,DateCalc_WeekStartDay_ReturnType)),"")</f>
        <v>7 3 1</v>
      </c>
      <c r="D197" s="24">
        <f t="shared" si="15"/>
        <v>7</v>
      </c>
    </row>
    <row r="198" spans="2:4" x14ac:dyDescent="0.25">
      <c r="B198" s="1">
        <f t="shared" si="16"/>
        <v>41470</v>
      </c>
      <c r="C198" s="1" t="str">
        <f>IFERROR(CONCATENATE(MONTH(B198)," ",(WEEKNUM(B198,DateCalc_WeekStartDay_ReturnType)-WEEKNUM(DATE(YEAR(B198),MONTH(B198),1),DateCalc_WeekStartDay_ReturnType)+1)," ",WEEKDAY(B198,DateCalc_WeekStartDay_ReturnType)),"")</f>
        <v>7 3 2</v>
      </c>
      <c r="D198" s="24">
        <f t="shared" si="15"/>
        <v>7</v>
      </c>
    </row>
    <row r="199" spans="2:4" x14ac:dyDescent="0.25">
      <c r="B199" s="1">
        <f t="shared" si="16"/>
        <v>41471</v>
      </c>
      <c r="C199" s="1" t="str">
        <f>IFERROR(CONCATENATE(MONTH(B199)," ",(WEEKNUM(B199,DateCalc_WeekStartDay_ReturnType)-WEEKNUM(DATE(YEAR(B199),MONTH(B199),1),DateCalc_WeekStartDay_ReturnType)+1)," ",WEEKDAY(B199,DateCalc_WeekStartDay_ReturnType)),"")</f>
        <v>7 3 3</v>
      </c>
      <c r="D199" s="24">
        <f t="shared" si="15"/>
        <v>7</v>
      </c>
    </row>
    <row r="200" spans="2:4" x14ac:dyDescent="0.25">
      <c r="B200" s="1">
        <f t="shared" si="16"/>
        <v>41472</v>
      </c>
      <c r="C200" s="1" t="str">
        <f>IFERROR(CONCATENATE(MONTH(B200)," ",(WEEKNUM(B200,DateCalc_WeekStartDay_ReturnType)-WEEKNUM(DATE(YEAR(B200),MONTH(B200),1),DateCalc_WeekStartDay_ReturnType)+1)," ",WEEKDAY(B200,DateCalc_WeekStartDay_ReturnType)),"")</f>
        <v>7 3 4</v>
      </c>
      <c r="D200" s="24">
        <f t="shared" si="15"/>
        <v>7</v>
      </c>
    </row>
    <row r="201" spans="2:4" x14ac:dyDescent="0.25">
      <c r="B201" s="1">
        <f t="shared" si="16"/>
        <v>41473</v>
      </c>
      <c r="C201" s="1" t="str">
        <f>IFERROR(CONCATENATE(MONTH(B201)," ",(WEEKNUM(B201,DateCalc_WeekStartDay_ReturnType)-WEEKNUM(DATE(YEAR(B201),MONTH(B201),1),DateCalc_WeekStartDay_ReturnType)+1)," ",WEEKDAY(B201,DateCalc_WeekStartDay_ReturnType)),"")</f>
        <v>7 3 5</v>
      </c>
      <c r="D201" s="24">
        <f t="shared" si="15"/>
        <v>7</v>
      </c>
    </row>
    <row r="202" spans="2:4" x14ac:dyDescent="0.25">
      <c r="B202" s="1">
        <f t="shared" si="16"/>
        <v>41474</v>
      </c>
      <c r="C202" s="1" t="str">
        <f>IFERROR(CONCATENATE(MONTH(B202)," ",(WEEKNUM(B202,DateCalc_WeekStartDay_ReturnType)-WEEKNUM(DATE(YEAR(B202),MONTH(B202),1),DateCalc_WeekStartDay_ReturnType)+1)," ",WEEKDAY(B202,DateCalc_WeekStartDay_ReturnType)),"")</f>
        <v>7 3 6</v>
      </c>
      <c r="D202" s="24">
        <f t="shared" si="15"/>
        <v>7</v>
      </c>
    </row>
    <row r="203" spans="2:4" x14ac:dyDescent="0.25">
      <c r="B203" s="1">
        <f t="shared" si="16"/>
        <v>41475</v>
      </c>
      <c r="C203" s="1" t="str">
        <f>IFERROR(CONCATENATE(MONTH(B203)," ",(WEEKNUM(B203,DateCalc_WeekStartDay_ReturnType)-WEEKNUM(DATE(YEAR(B203),MONTH(B203),1),DateCalc_WeekStartDay_ReturnType)+1)," ",WEEKDAY(B203,DateCalc_WeekStartDay_ReturnType)),"")</f>
        <v>7 3 7</v>
      </c>
      <c r="D203" s="24">
        <f t="shared" si="15"/>
        <v>7</v>
      </c>
    </row>
    <row r="204" spans="2:4" x14ac:dyDescent="0.25">
      <c r="B204" s="1">
        <f t="shared" si="16"/>
        <v>41476</v>
      </c>
      <c r="C204" s="1" t="str">
        <f>IFERROR(CONCATENATE(MONTH(B204)," ",(WEEKNUM(B204,DateCalc_WeekStartDay_ReturnType)-WEEKNUM(DATE(YEAR(B204),MONTH(B204),1),DateCalc_WeekStartDay_ReturnType)+1)," ",WEEKDAY(B204,DateCalc_WeekStartDay_ReturnType)),"")</f>
        <v>7 4 1</v>
      </c>
      <c r="D204" s="24">
        <f t="shared" si="15"/>
        <v>7</v>
      </c>
    </row>
    <row r="205" spans="2:4" x14ac:dyDescent="0.25">
      <c r="B205" s="1">
        <f t="shared" si="16"/>
        <v>41477</v>
      </c>
      <c r="C205" s="1" t="str">
        <f>IFERROR(CONCATENATE(MONTH(B205)," ",(WEEKNUM(B205,DateCalc_WeekStartDay_ReturnType)-WEEKNUM(DATE(YEAR(B205),MONTH(B205),1),DateCalc_WeekStartDay_ReturnType)+1)," ",WEEKDAY(B205,DateCalc_WeekStartDay_ReturnType)),"")</f>
        <v>7 4 2</v>
      </c>
      <c r="D205" s="24">
        <f t="shared" si="15"/>
        <v>7</v>
      </c>
    </row>
    <row r="206" spans="2:4" x14ac:dyDescent="0.25">
      <c r="B206" s="1">
        <f t="shared" si="16"/>
        <v>41478</v>
      </c>
      <c r="C206" s="1" t="str">
        <f>IFERROR(CONCATENATE(MONTH(B206)," ",(WEEKNUM(B206,DateCalc_WeekStartDay_ReturnType)-WEEKNUM(DATE(YEAR(B206),MONTH(B206),1),DateCalc_WeekStartDay_ReturnType)+1)," ",WEEKDAY(B206,DateCalc_WeekStartDay_ReturnType)),"")</f>
        <v>7 4 3</v>
      </c>
      <c r="D206" s="24">
        <f t="shared" si="15"/>
        <v>7</v>
      </c>
    </row>
    <row r="207" spans="2:4" x14ac:dyDescent="0.25">
      <c r="B207" s="1">
        <f t="shared" si="16"/>
        <v>41479</v>
      </c>
      <c r="C207" s="1" t="str">
        <f>IFERROR(CONCATENATE(MONTH(B207)," ",(WEEKNUM(B207,DateCalc_WeekStartDay_ReturnType)-WEEKNUM(DATE(YEAR(B207),MONTH(B207),1),DateCalc_WeekStartDay_ReturnType)+1)," ",WEEKDAY(B207,DateCalc_WeekStartDay_ReturnType)),"")</f>
        <v>7 4 4</v>
      </c>
      <c r="D207" s="24">
        <f t="shared" si="15"/>
        <v>7</v>
      </c>
    </row>
    <row r="208" spans="2:4" x14ac:dyDescent="0.25">
      <c r="B208" s="1">
        <f t="shared" si="16"/>
        <v>41480</v>
      </c>
      <c r="C208" s="1" t="str">
        <f>IFERROR(CONCATENATE(MONTH(B208)," ",(WEEKNUM(B208,DateCalc_WeekStartDay_ReturnType)-WEEKNUM(DATE(YEAR(B208),MONTH(B208),1),DateCalc_WeekStartDay_ReturnType)+1)," ",WEEKDAY(B208,DateCalc_WeekStartDay_ReturnType)),"")</f>
        <v>7 4 5</v>
      </c>
      <c r="D208" s="24">
        <f t="shared" si="15"/>
        <v>7</v>
      </c>
    </row>
    <row r="209" spans="2:4" x14ac:dyDescent="0.25">
      <c r="B209" s="1">
        <f t="shared" si="16"/>
        <v>41481</v>
      </c>
      <c r="C209" s="1" t="str">
        <f>IFERROR(CONCATENATE(MONTH(B209)," ",(WEEKNUM(B209,DateCalc_WeekStartDay_ReturnType)-WEEKNUM(DATE(YEAR(B209),MONTH(B209),1),DateCalc_WeekStartDay_ReturnType)+1)," ",WEEKDAY(B209,DateCalc_WeekStartDay_ReturnType)),"")</f>
        <v>7 4 6</v>
      </c>
      <c r="D209" s="24">
        <f t="shared" si="15"/>
        <v>7</v>
      </c>
    </row>
    <row r="210" spans="2:4" x14ac:dyDescent="0.25">
      <c r="B210" s="1">
        <f t="shared" si="16"/>
        <v>41482</v>
      </c>
      <c r="C210" s="1" t="str">
        <f>IFERROR(CONCATENATE(MONTH(B210)," ",(WEEKNUM(B210,DateCalc_WeekStartDay_ReturnType)-WEEKNUM(DATE(YEAR(B210),MONTH(B210),1),DateCalc_WeekStartDay_ReturnType)+1)," ",WEEKDAY(B210,DateCalc_WeekStartDay_ReturnType)),"")</f>
        <v>7 4 7</v>
      </c>
      <c r="D210" s="24">
        <f t="shared" si="15"/>
        <v>7</v>
      </c>
    </row>
    <row r="211" spans="2:4" x14ac:dyDescent="0.25">
      <c r="B211" s="1">
        <f t="shared" si="16"/>
        <v>41483</v>
      </c>
      <c r="C211" s="1" t="str">
        <f>IFERROR(CONCATENATE(MONTH(B211)," ",(WEEKNUM(B211,DateCalc_WeekStartDay_ReturnType)-WEEKNUM(DATE(YEAR(B211),MONTH(B211),1),DateCalc_WeekStartDay_ReturnType)+1)," ",WEEKDAY(B211,DateCalc_WeekStartDay_ReturnType)),"")</f>
        <v>7 5 1</v>
      </c>
      <c r="D211" s="24">
        <f t="shared" si="15"/>
        <v>7</v>
      </c>
    </row>
    <row r="212" spans="2:4" x14ac:dyDescent="0.25">
      <c r="B212" s="1">
        <f t="shared" si="16"/>
        <v>41484</v>
      </c>
      <c r="C212" s="1" t="str">
        <f>IFERROR(CONCATENATE(MONTH(B212)," ",(WEEKNUM(B212,DateCalc_WeekStartDay_ReturnType)-WEEKNUM(DATE(YEAR(B212),MONTH(B212),1),DateCalc_WeekStartDay_ReturnType)+1)," ",WEEKDAY(B212,DateCalc_WeekStartDay_ReturnType)),"")</f>
        <v>7 5 2</v>
      </c>
      <c r="D212" s="24">
        <f t="shared" si="15"/>
        <v>7</v>
      </c>
    </row>
    <row r="213" spans="2:4" x14ac:dyDescent="0.25">
      <c r="B213" s="1">
        <f t="shared" si="16"/>
        <v>41485</v>
      </c>
      <c r="C213" s="1" t="str">
        <f>IFERROR(CONCATENATE(MONTH(B213)," ",(WEEKNUM(B213,DateCalc_WeekStartDay_ReturnType)-WEEKNUM(DATE(YEAR(B213),MONTH(B213),1),DateCalc_WeekStartDay_ReturnType)+1)," ",WEEKDAY(B213,DateCalc_WeekStartDay_ReturnType)),"")</f>
        <v>7 5 3</v>
      </c>
      <c r="D213" s="24">
        <f t="shared" si="15"/>
        <v>7</v>
      </c>
    </row>
    <row r="214" spans="2:4" x14ac:dyDescent="0.25">
      <c r="B214" s="1">
        <f t="shared" si="16"/>
        <v>41486</v>
      </c>
      <c r="C214" s="1" t="str">
        <f>IFERROR(CONCATENATE(MONTH(B214)," ",(WEEKNUM(B214,DateCalc_WeekStartDay_ReturnType)-WEEKNUM(DATE(YEAR(B214),MONTH(B214),1),DateCalc_WeekStartDay_ReturnType)+1)," ",WEEKDAY(B214,DateCalc_WeekStartDay_ReturnType)),"")</f>
        <v>7 5 4</v>
      </c>
      <c r="D214" s="24">
        <f t="shared" si="15"/>
        <v>7</v>
      </c>
    </row>
    <row r="215" spans="2:4" x14ac:dyDescent="0.25">
      <c r="B215" s="1">
        <f t="shared" si="16"/>
        <v>41487</v>
      </c>
      <c r="C215" s="1" t="str">
        <f>IFERROR(CONCATENATE(MONTH(B215)," ",(WEEKNUM(B215,DateCalc_WeekStartDay_ReturnType)-WEEKNUM(DATE(YEAR(B215),MONTH(B215),1),DateCalc_WeekStartDay_ReturnType)+1)," ",WEEKDAY(B215,DateCalc_WeekStartDay_ReturnType)),"")</f>
        <v>8 1 5</v>
      </c>
      <c r="D215" s="24">
        <f t="shared" si="15"/>
        <v>8</v>
      </c>
    </row>
    <row r="216" spans="2:4" x14ac:dyDescent="0.25">
      <c r="B216" s="1">
        <f t="shared" si="16"/>
        <v>41488</v>
      </c>
      <c r="C216" s="1" t="str">
        <f>IFERROR(CONCATENATE(MONTH(B216)," ",(WEEKNUM(B216,DateCalc_WeekStartDay_ReturnType)-WEEKNUM(DATE(YEAR(B216),MONTH(B216),1),DateCalc_WeekStartDay_ReturnType)+1)," ",WEEKDAY(B216,DateCalc_WeekStartDay_ReturnType)),"")</f>
        <v>8 1 6</v>
      </c>
      <c r="D216" s="24">
        <f t="shared" si="15"/>
        <v>8</v>
      </c>
    </row>
    <row r="217" spans="2:4" x14ac:dyDescent="0.25">
      <c r="B217" s="1">
        <f t="shared" si="16"/>
        <v>41489</v>
      </c>
      <c r="C217" s="1" t="str">
        <f>IFERROR(CONCATENATE(MONTH(B217)," ",(WEEKNUM(B217,DateCalc_WeekStartDay_ReturnType)-WEEKNUM(DATE(YEAR(B217),MONTH(B217),1),DateCalc_WeekStartDay_ReturnType)+1)," ",WEEKDAY(B217,DateCalc_WeekStartDay_ReturnType)),"")</f>
        <v>8 1 7</v>
      </c>
      <c r="D217" s="24">
        <f t="shared" si="15"/>
        <v>8</v>
      </c>
    </row>
    <row r="218" spans="2:4" x14ac:dyDescent="0.25">
      <c r="B218" s="1">
        <f t="shared" si="16"/>
        <v>41490</v>
      </c>
      <c r="C218" s="1" t="str">
        <f>IFERROR(CONCATENATE(MONTH(B218)," ",(WEEKNUM(B218,DateCalc_WeekStartDay_ReturnType)-WEEKNUM(DATE(YEAR(B218),MONTH(B218),1),DateCalc_WeekStartDay_ReturnType)+1)," ",WEEKDAY(B218,DateCalc_WeekStartDay_ReturnType)),"")</f>
        <v>8 2 1</v>
      </c>
      <c r="D218" s="24">
        <f t="shared" si="15"/>
        <v>8</v>
      </c>
    </row>
    <row r="219" spans="2:4" x14ac:dyDescent="0.25">
      <c r="B219" s="1">
        <f t="shared" si="16"/>
        <v>41491</v>
      </c>
      <c r="C219" s="1" t="str">
        <f>IFERROR(CONCATENATE(MONTH(B219)," ",(WEEKNUM(B219,DateCalc_WeekStartDay_ReturnType)-WEEKNUM(DATE(YEAR(B219),MONTH(B219),1),DateCalc_WeekStartDay_ReturnType)+1)," ",WEEKDAY(B219,DateCalc_WeekStartDay_ReturnType)),"")</f>
        <v>8 2 2</v>
      </c>
      <c r="D219" s="24">
        <f t="shared" si="15"/>
        <v>8</v>
      </c>
    </row>
    <row r="220" spans="2:4" x14ac:dyDescent="0.25">
      <c r="B220" s="1">
        <f t="shared" si="16"/>
        <v>41492</v>
      </c>
      <c r="C220" s="1" t="str">
        <f>IFERROR(CONCATENATE(MONTH(B220)," ",(WEEKNUM(B220,DateCalc_WeekStartDay_ReturnType)-WEEKNUM(DATE(YEAR(B220),MONTH(B220),1),DateCalc_WeekStartDay_ReturnType)+1)," ",WEEKDAY(B220,DateCalc_WeekStartDay_ReturnType)),"")</f>
        <v>8 2 3</v>
      </c>
      <c r="D220" s="24">
        <f t="shared" si="15"/>
        <v>8</v>
      </c>
    </row>
    <row r="221" spans="2:4" x14ac:dyDescent="0.25">
      <c r="B221" s="1">
        <f t="shared" si="16"/>
        <v>41493</v>
      </c>
      <c r="C221" s="1" t="str">
        <f>IFERROR(CONCATENATE(MONTH(B221)," ",(WEEKNUM(B221,DateCalc_WeekStartDay_ReturnType)-WEEKNUM(DATE(YEAR(B221),MONTH(B221),1),DateCalc_WeekStartDay_ReturnType)+1)," ",WEEKDAY(B221,DateCalc_WeekStartDay_ReturnType)),"")</f>
        <v>8 2 4</v>
      </c>
      <c r="D221" s="24">
        <f t="shared" si="15"/>
        <v>8</v>
      </c>
    </row>
    <row r="222" spans="2:4" x14ac:dyDescent="0.25">
      <c r="B222" s="1">
        <f t="shared" si="16"/>
        <v>41494</v>
      </c>
      <c r="C222" s="1" t="str">
        <f>IFERROR(CONCATENATE(MONTH(B222)," ",(WEEKNUM(B222,DateCalc_WeekStartDay_ReturnType)-WEEKNUM(DATE(YEAR(B222),MONTH(B222),1),DateCalc_WeekStartDay_ReturnType)+1)," ",WEEKDAY(B222,DateCalc_WeekStartDay_ReturnType)),"")</f>
        <v>8 2 5</v>
      </c>
      <c r="D222" s="24">
        <f t="shared" si="15"/>
        <v>8</v>
      </c>
    </row>
    <row r="223" spans="2:4" x14ac:dyDescent="0.25">
      <c r="B223" s="1">
        <f t="shared" si="16"/>
        <v>41495</v>
      </c>
      <c r="C223" s="1" t="str">
        <f>IFERROR(CONCATENATE(MONTH(B223)," ",(WEEKNUM(B223,DateCalc_WeekStartDay_ReturnType)-WEEKNUM(DATE(YEAR(B223),MONTH(B223),1),DateCalc_WeekStartDay_ReturnType)+1)," ",WEEKDAY(B223,DateCalc_WeekStartDay_ReturnType)),"")</f>
        <v>8 2 6</v>
      </c>
      <c r="D223" s="24">
        <f t="shared" si="15"/>
        <v>8</v>
      </c>
    </row>
    <row r="224" spans="2:4" x14ac:dyDescent="0.25">
      <c r="B224" s="1">
        <f t="shared" si="16"/>
        <v>41496</v>
      </c>
      <c r="C224" s="1" t="str">
        <f>IFERROR(CONCATENATE(MONTH(B224)," ",(WEEKNUM(B224,DateCalc_WeekStartDay_ReturnType)-WEEKNUM(DATE(YEAR(B224),MONTH(B224),1),DateCalc_WeekStartDay_ReturnType)+1)," ",WEEKDAY(B224,DateCalc_WeekStartDay_ReturnType)),"")</f>
        <v>8 2 7</v>
      </c>
      <c r="D224" s="24">
        <f t="shared" si="15"/>
        <v>8</v>
      </c>
    </row>
    <row r="225" spans="2:4" x14ac:dyDescent="0.25">
      <c r="B225" s="1">
        <f t="shared" si="16"/>
        <v>41497</v>
      </c>
      <c r="C225" s="1" t="str">
        <f>IFERROR(CONCATENATE(MONTH(B225)," ",(WEEKNUM(B225,DateCalc_WeekStartDay_ReturnType)-WEEKNUM(DATE(YEAR(B225),MONTH(B225),1),DateCalc_WeekStartDay_ReturnType)+1)," ",WEEKDAY(B225,DateCalc_WeekStartDay_ReturnType)),"")</f>
        <v>8 3 1</v>
      </c>
      <c r="D225" s="24">
        <f t="shared" si="15"/>
        <v>8</v>
      </c>
    </row>
    <row r="226" spans="2:4" x14ac:dyDescent="0.25">
      <c r="B226" s="1">
        <f t="shared" si="16"/>
        <v>41498</v>
      </c>
      <c r="C226" s="1" t="str">
        <f>IFERROR(CONCATENATE(MONTH(B226)," ",(WEEKNUM(B226,DateCalc_WeekStartDay_ReturnType)-WEEKNUM(DATE(YEAR(B226),MONTH(B226),1),DateCalc_WeekStartDay_ReturnType)+1)," ",WEEKDAY(B226,DateCalc_WeekStartDay_ReturnType)),"")</f>
        <v>8 3 2</v>
      </c>
      <c r="D226" s="24">
        <f t="shared" si="15"/>
        <v>8</v>
      </c>
    </row>
    <row r="227" spans="2:4" x14ac:dyDescent="0.25">
      <c r="B227" s="1">
        <f t="shared" si="16"/>
        <v>41499</v>
      </c>
      <c r="C227" s="1" t="str">
        <f>IFERROR(CONCATENATE(MONTH(B227)," ",(WEEKNUM(B227,DateCalc_WeekStartDay_ReturnType)-WEEKNUM(DATE(YEAR(B227),MONTH(B227),1),DateCalc_WeekStartDay_ReturnType)+1)," ",WEEKDAY(B227,DateCalc_WeekStartDay_ReturnType)),"")</f>
        <v>8 3 3</v>
      </c>
      <c r="D227" s="24">
        <f t="shared" si="15"/>
        <v>8</v>
      </c>
    </row>
    <row r="228" spans="2:4" x14ac:dyDescent="0.25">
      <c r="B228" s="1">
        <f t="shared" si="16"/>
        <v>41500</v>
      </c>
      <c r="C228" s="1" t="str">
        <f>IFERROR(CONCATENATE(MONTH(B228)," ",(WEEKNUM(B228,DateCalc_WeekStartDay_ReturnType)-WEEKNUM(DATE(YEAR(B228),MONTH(B228),1),DateCalc_WeekStartDay_ReturnType)+1)," ",WEEKDAY(B228,DateCalc_WeekStartDay_ReturnType)),"")</f>
        <v>8 3 4</v>
      </c>
      <c r="D228" s="24">
        <f t="shared" si="15"/>
        <v>8</v>
      </c>
    </row>
    <row r="229" spans="2:4" x14ac:dyDescent="0.25">
      <c r="B229" s="1">
        <f t="shared" si="16"/>
        <v>41501</v>
      </c>
      <c r="C229" s="1" t="str">
        <f>IFERROR(CONCATENATE(MONTH(B229)," ",(WEEKNUM(B229,DateCalc_WeekStartDay_ReturnType)-WEEKNUM(DATE(YEAR(B229),MONTH(B229),1),DateCalc_WeekStartDay_ReturnType)+1)," ",WEEKDAY(B229,DateCalc_WeekStartDay_ReturnType)),"")</f>
        <v>8 3 5</v>
      </c>
      <c r="D229" s="24">
        <f t="shared" si="15"/>
        <v>8</v>
      </c>
    </row>
    <row r="230" spans="2:4" x14ac:dyDescent="0.25">
      <c r="B230" s="1">
        <f t="shared" si="16"/>
        <v>41502</v>
      </c>
      <c r="C230" s="1" t="str">
        <f>IFERROR(CONCATENATE(MONTH(B230)," ",(WEEKNUM(B230,DateCalc_WeekStartDay_ReturnType)-WEEKNUM(DATE(YEAR(B230),MONTH(B230),1),DateCalc_WeekStartDay_ReturnType)+1)," ",WEEKDAY(B230,DateCalc_WeekStartDay_ReturnType)),"")</f>
        <v>8 3 6</v>
      </c>
      <c r="D230" s="24">
        <f t="shared" si="15"/>
        <v>8</v>
      </c>
    </row>
    <row r="231" spans="2:4" x14ac:dyDescent="0.25">
      <c r="B231" s="1">
        <f t="shared" si="16"/>
        <v>41503</v>
      </c>
      <c r="C231" s="1" t="str">
        <f>IFERROR(CONCATENATE(MONTH(B231)," ",(WEEKNUM(B231,DateCalc_WeekStartDay_ReturnType)-WEEKNUM(DATE(YEAR(B231),MONTH(B231),1),DateCalc_WeekStartDay_ReturnType)+1)," ",WEEKDAY(B231,DateCalc_WeekStartDay_ReturnType)),"")</f>
        <v>8 3 7</v>
      </c>
      <c r="D231" s="24">
        <f t="shared" si="15"/>
        <v>8</v>
      </c>
    </row>
    <row r="232" spans="2:4" x14ac:dyDescent="0.25">
      <c r="B232" s="1">
        <f t="shared" si="16"/>
        <v>41504</v>
      </c>
      <c r="C232" s="1" t="str">
        <f>IFERROR(CONCATENATE(MONTH(B232)," ",(WEEKNUM(B232,DateCalc_WeekStartDay_ReturnType)-WEEKNUM(DATE(YEAR(B232),MONTH(B232),1),DateCalc_WeekStartDay_ReturnType)+1)," ",WEEKDAY(B232,DateCalc_WeekStartDay_ReturnType)),"")</f>
        <v>8 4 1</v>
      </c>
      <c r="D232" s="24">
        <f t="shared" si="15"/>
        <v>8</v>
      </c>
    </row>
    <row r="233" spans="2:4" x14ac:dyDescent="0.25">
      <c r="B233" s="1">
        <f t="shared" si="16"/>
        <v>41505</v>
      </c>
      <c r="C233" s="1" t="str">
        <f>IFERROR(CONCATENATE(MONTH(B233)," ",(WEEKNUM(B233,DateCalc_WeekStartDay_ReturnType)-WEEKNUM(DATE(YEAR(B233),MONTH(B233),1),DateCalc_WeekStartDay_ReturnType)+1)," ",WEEKDAY(B233,DateCalc_WeekStartDay_ReturnType)),"")</f>
        <v>8 4 2</v>
      </c>
      <c r="D233" s="24">
        <f t="shared" si="15"/>
        <v>8</v>
      </c>
    </row>
    <row r="234" spans="2:4" x14ac:dyDescent="0.25">
      <c r="B234" s="1">
        <f t="shared" si="16"/>
        <v>41506</v>
      </c>
      <c r="C234" s="1" t="str">
        <f>IFERROR(CONCATENATE(MONTH(B234)," ",(WEEKNUM(B234,DateCalc_WeekStartDay_ReturnType)-WEEKNUM(DATE(YEAR(B234),MONTH(B234),1),DateCalc_WeekStartDay_ReturnType)+1)," ",WEEKDAY(B234,DateCalc_WeekStartDay_ReturnType)),"")</f>
        <v>8 4 3</v>
      </c>
      <c r="D234" s="24">
        <f t="shared" si="15"/>
        <v>8</v>
      </c>
    </row>
    <row r="235" spans="2:4" x14ac:dyDescent="0.25">
      <c r="B235" s="1">
        <f t="shared" si="16"/>
        <v>41507</v>
      </c>
      <c r="C235" s="1" t="str">
        <f>IFERROR(CONCATENATE(MONTH(B235)," ",(WEEKNUM(B235,DateCalc_WeekStartDay_ReturnType)-WEEKNUM(DATE(YEAR(B235),MONTH(B235),1),DateCalc_WeekStartDay_ReturnType)+1)," ",WEEKDAY(B235,DateCalc_WeekStartDay_ReturnType)),"")</f>
        <v>8 4 4</v>
      </c>
      <c r="D235" s="24">
        <f t="shared" si="15"/>
        <v>8</v>
      </c>
    </row>
    <row r="236" spans="2:4" x14ac:dyDescent="0.25">
      <c r="B236" s="1">
        <f t="shared" si="16"/>
        <v>41508</v>
      </c>
      <c r="C236" s="1" t="str">
        <f>IFERROR(CONCATENATE(MONTH(B236)," ",(WEEKNUM(B236,DateCalc_WeekStartDay_ReturnType)-WEEKNUM(DATE(YEAR(B236),MONTH(B236),1),DateCalc_WeekStartDay_ReturnType)+1)," ",WEEKDAY(B236,DateCalc_WeekStartDay_ReturnType)),"")</f>
        <v>8 4 5</v>
      </c>
      <c r="D236" s="24">
        <f t="shared" si="15"/>
        <v>8</v>
      </c>
    </row>
    <row r="237" spans="2:4" x14ac:dyDescent="0.25">
      <c r="B237" s="1">
        <f t="shared" si="16"/>
        <v>41509</v>
      </c>
      <c r="C237" s="1" t="str">
        <f>IFERROR(CONCATENATE(MONTH(B237)," ",(WEEKNUM(B237,DateCalc_WeekStartDay_ReturnType)-WEEKNUM(DATE(YEAR(B237),MONTH(B237),1),DateCalc_WeekStartDay_ReturnType)+1)," ",WEEKDAY(B237,DateCalc_WeekStartDay_ReturnType)),"")</f>
        <v>8 4 6</v>
      </c>
      <c r="D237" s="24">
        <f t="shared" si="15"/>
        <v>8</v>
      </c>
    </row>
    <row r="238" spans="2:4" x14ac:dyDescent="0.25">
      <c r="B238" s="1">
        <f t="shared" si="16"/>
        <v>41510</v>
      </c>
      <c r="C238" s="1" t="str">
        <f>IFERROR(CONCATENATE(MONTH(B238)," ",(WEEKNUM(B238,DateCalc_WeekStartDay_ReturnType)-WEEKNUM(DATE(YEAR(B238),MONTH(B238),1),DateCalc_WeekStartDay_ReturnType)+1)," ",WEEKDAY(B238,DateCalc_WeekStartDay_ReturnType)),"")</f>
        <v>8 4 7</v>
      </c>
      <c r="D238" s="24">
        <f t="shared" si="15"/>
        <v>8</v>
      </c>
    </row>
    <row r="239" spans="2:4" x14ac:dyDescent="0.25">
      <c r="B239" s="1">
        <f t="shared" si="16"/>
        <v>41511</v>
      </c>
      <c r="C239" s="1" t="str">
        <f>IFERROR(CONCATENATE(MONTH(B239)," ",(WEEKNUM(B239,DateCalc_WeekStartDay_ReturnType)-WEEKNUM(DATE(YEAR(B239),MONTH(B239),1),DateCalc_WeekStartDay_ReturnType)+1)," ",WEEKDAY(B239,DateCalc_WeekStartDay_ReturnType)),"")</f>
        <v>8 5 1</v>
      </c>
      <c r="D239" s="24">
        <f t="shared" si="15"/>
        <v>8</v>
      </c>
    </row>
    <row r="240" spans="2:4" x14ac:dyDescent="0.25">
      <c r="B240" s="1">
        <f t="shared" si="16"/>
        <v>41512</v>
      </c>
      <c r="C240" s="1" t="str">
        <f>IFERROR(CONCATENATE(MONTH(B240)," ",(WEEKNUM(B240,DateCalc_WeekStartDay_ReturnType)-WEEKNUM(DATE(YEAR(B240),MONTH(B240),1),DateCalc_WeekStartDay_ReturnType)+1)," ",WEEKDAY(B240,DateCalc_WeekStartDay_ReturnType)),"")</f>
        <v>8 5 2</v>
      </c>
      <c r="D240" s="24">
        <f t="shared" si="15"/>
        <v>8</v>
      </c>
    </row>
    <row r="241" spans="2:4" x14ac:dyDescent="0.25">
      <c r="B241" s="1">
        <f t="shared" si="16"/>
        <v>41513</v>
      </c>
      <c r="C241" s="1" t="str">
        <f>IFERROR(CONCATENATE(MONTH(B241)," ",(WEEKNUM(B241,DateCalc_WeekStartDay_ReturnType)-WEEKNUM(DATE(YEAR(B241),MONTH(B241),1),DateCalc_WeekStartDay_ReturnType)+1)," ",WEEKDAY(B241,DateCalc_WeekStartDay_ReturnType)),"")</f>
        <v>8 5 3</v>
      </c>
      <c r="D241" s="24">
        <f t="shared" si="15"/>
        <v>8</v>
      </c>
    </row>
    <row r="242" spans="2:4" x14ac:dyDescent="0.25">
      <c r="B242" s="1">
        <f t="shared" si="16"/>
        <v>41514</v>
      </c>
      <c r="C242" s="1" t="str">
        <f>IFERROR(CONCATENATE(MONTH(B242)," ",(WEEKNUM(B242,DateCalc_WeekStartDay_ReturnType)-WEEKNUM(DATE(YEAR(B242),MONTH(B242),1),DateCalc_WeekStartDay_ReturnType)+1)," ",WEEKDAY(B242,DateCalc_WeekStartDay_ReturnType)),"")</f>
        <v>8 5 4</v>
      </c>
      <c r="D242" s="24">
        <f t="shared" si="15"/>
        <v>8</v>
      </c>
    </row>
    <row r="243" spans="2:4" x14ac:dyDescent="0.25">
      <c r="B243" s="1">
        <f t="shared" si="16"/>
        <v>41515</v>
      </c>
      <c r="C243" s="1" t="str">
        <f>IFERROR(CONCATENATE(MONTH(B243)," ",(WEEKNUM(B243,DateCalc_WeekStartDay_ReturnType)-WEEKNUM(DATE(YEAR(B243),MONTH(B243),1),DateCalc_WeekStartDay_ReturnType)+1)," ",WEEKDAY(B243,DateCalc_WeekStartDay_ReturnType)),"")</f>
        <v>8 5 5</v>
      </c>
      <c r="D243" s="24">
        <f t="shared" si="15"/>
        <v>8</v>
      </c>
    </row>
    <row r="244" spans="2:4" x14ac:dyDescent="0.25">
      <c r="B244" s="1">
        <f t="shared" si="16"/>
        <v>41516</v>
      </c>
      <c r="C244" s="1" t="str">
        <f>IFERROR(CONCATENATE(MONTH(B244)," ",(WEEKNUM(B244,DateCalc_WeekStartDay_ReturnType)-WEEKNUM(DATE(YEAR(B244),MONTH(B244),1),DateCalc_WeekStartDay_ReturnType)+1)," ",WEEKDAY(B244,DateCalc_WeekStartDay_ReturnType)),"")</f>
        <v>8 5 6</v>
      </c>
      <c r="D244" s="24">
        <f t="shared" si="15"/>
        <v>8</v>
      </c>
    </row>
    <row r="245" spans="2:4" x14ac:dyDescent="0.25">
      <c r="B245" s="1">
        <f t="shared" si="16"/>
        <v>41517</v>
      </c>
      <c r="C245" s="1" t="str">
        <f>IFERROR(CONCATENATE(MONTH(B245)," ",(WEEKNUM(B245,DateCalc_WeekStartDay_ReturnType)-WEEKNUM(DATE(YEAR(B245),MONTH(B245),1),DateCalc_WeekStartDay_ReturnType)+1)," ",WEEKDAY(B245,DateCalc_WeekStartDay_ReturnType)),"")</f>
        <v>8 5 7</v>
      </c>
      <c r="D245" s="24">
        <f t="shared" si="15"/>
        <v>8</v>
      </c>
    </row>
    <row r="246" spans="2:4" x14ac:dyDescent="0.25">
      <c r="B246" s="1">
        <f t="shared" si="16"/>
        <v>41518</v>
      </c>
      <c r="C246" s="1" t="str">
        <f>IFERROR(CONCATENATE(MONTH(B246)," ",(WEEKNUM(B246,DateCalc_WeekStartDay_ReturnType)-WEEKNUM(DATE(YEAR(B246),MONTH(B246),1),DateCalc_WeekStartDay_ReturnType)+1)," ",WEEKDAY(B246,DateCalc_WeekStartDay_ReturnType)),"")</f>
        <v>9 1 1</v>
      </c>
      <c r="D246" s="24">
        <f t="shared" si="15"/>
        <v>9</v>
      </c>
    </row>
    <row r="247" spans="2:4" x14ac:dyDescent="0.25">
      <c r="B247" s="1">
        <f t="shared" si="16"/>
        <v>41519</v>
      </c>
      <c r="C247" s="1" t="str">
        <f>IFERROR(CONCATENATE(MONTH(B247)," ",(WEEKNUM(B247,DateCalc_WeekStartDay_ReturnType)-WEEKNUM(DATE(YEAR(B247),MONTH(B247),1),DateCalc_WeekStartDay_ReturnType)+1)," ",WEEKDAY(B247,DateCalc_WeekStartDay_ReturnType)),"")</f>
        <v>9 1 2</v>
      </c>
      <c r="D247" s="24">
        <f t="shared" si="15"/>
        <v>9</v>
      </c>
    </row>
    <row r="248" spans="2:4" x14ac:dyDescent="0.25">
      <c r="B248" s="1">
        <f t="shared" si="16"/>
        <v>41520</v>
      </c>
      <c r="C248" s="1" t="str">
        <f>IFERROR(CONCATENATE(MONTH(B248)," ",(WEEKNUM(B248,DateCalc_WeekStartDay_ReturnType)-WEEKNUM(DATE(YEAR(B248),MONTH(B248),1),DateCalc_WeekStartDay_ReturnType)+1)," ",WEEKDAY(B248,DateCalc_WeekStartDay_ReturnType)),"")</f>
        <v>9 1 3</v>
      </c>
      <c r="D248" s="24">
        <f t="shared" si="15"/>
        <v>9</v>
      </c>
    </row>
    <row r="249" spans="2:4" x14ac:dyDescent="0.25">
      <c r="B249" s="1">
        <f t="shared" si="16"/>
        <v>41521</v>
      </c>
      <c r="C249" s="1" t="str">
        <f>IFERROR(CONCATENATE(MONTH(B249)," ",(WEEKNUM(B249,DateCalc_WeekStartDay_ReturnType)-WEEKNUM(DATE(YEAR(B249),MONTH(B249),1),DateCalc_WeekStartDay_ReturnType)+1)," ",WEEKDAY(B249,DateCalc_WeekStartDay_ReturnType)),"")</f>
        <v>9 1 4</v>
      </c>
      <c r="D249" s="24">
        <f t="shared" si="15"/>
        <v>9</v>
      </c>
    </row>
    <row r="250" spans="2:4" x14ac:dyDescent="0.25">
      <c r="B250" s="1">
        <f t="shared" si="16"/>
        <v>41522</v>
      </c>
      <c r="C250" s="1" t="str">
        <f>IFERROR(CONCATENATE(MONTH(B250)," ",(WEEKNUM(B250,DateCalc_WeekStartDay_ReturnType)-WEEKNUM(DATE(YEAR(B250),MONTH(B250),1),DateCalc_WeekStartDay_ReturnType)+1)," ",WEEKDAY(B250,DateCalc_WeekStartDay_ReturnType)),"")</f>
        <v>9 1 5</v>
      </c>
      <c r="D250" s="24">
        <f t="shared" si="15"/>
        <v>9</v>
      </c>
    </row>
    <row r="251" spans="2:4" x14ac:dyDescent="0.25">
      <c r="B251" s="1">
        <f t="shared" si="16"/>
        <v>41523</v>
      </c>
      <c r="C251" s="1" t="str">
        <f>IFERROR(CONCATENATE(MONTH(B251)," ",(WEEKNUM(B251,DateCalc_WeekStartDay_ReturnType)-WEEKNUM(DATE(YEAR(B251),MONTH(B251),1),DateCalc_WeekStartDay_ReturnType)+1)," ",WEEKDAY(B251,DateCalc_WeekStartDay_ReturnType)),"")</f>
        <v>9 1 6</v>
      </c>
      <c r="D251" s="24">
        <f t="shared" si="15"/>
        <v>9</v>
      </c>
    </row>
    <row r="252" spans="2:4" x14ac:dyDescent="0.25">
      <c r="B252" s="1">
        <f t="shared" si="16"/>
        <v>41524</v>
      </c>
      <c r="C252" s="1" t="str">
        <f>IFERROR(CONCATENATE(MONTH(B252)," ",(WEEKNUM(B252,DateCalc_WeekStartDay_ReturnType)-WEEKNUM(DATE(YEAR(B252),MONTH(B252),1),DateCalc_WeekStartDay_ReturnType)+1)," ",WEEKDAY(B252,DateCalc_WeekStartDay_ReturnType)),"")</f>
        <v>9 1 7</v>
      </c>
      <c r="D252" s="24">
        <f t="shared" si="15"/>
        <v>9</v>
      </c>
    </row>
    <row r="253" spans="2:4" x14ac:dyDescent="0.25">
      <c r="B253" s="1">
        <f t="shared" si="16"/>
        <v>41525</v>
      </c>
      <c r="C253" s="1" t="str">
        <f>IFERROR(CONCATENATE(MONTH(B253)," ",(WEEKNUM(B253,DateCalc_WeekStartDay_ReturnType)-WEEKNUM(DATE(YEAR(B253),MONTH(B253),1),DateCalc_WeekStartDay_ReturnType)+1)," ",WEEKDAY(B253,DateCalc_WeekStartDay_ReturnType)),"")</f>
        <v>9 2 1</v>
      </c>
      <c r="D253" s="24">
        <f t="shared" si="15"/>
        <v>9</v>
      </c>
    </row>
    <row r="254" spans="2:4" x14ac:dyDescent="0.25">
      <c r="B254" s="1">
        <f t="shared" si="16"/>
        <v>41526</v>
      </c>
      <c r="C254" s="1" t="str">
        <f>IFERROR(CONCATENATE(MONTH(B254)," ",(WEEKNUM(B254,DateCalc_WeekStartDay_ReturnType)-WEEKNUM(DATE(YEAR(B254),MONTH(B254),1),DateCalc_WeekStartDay_ReturnType)+1)," ",WEEKDAY(B254,DateCalc_WeekStartDay_ReturnType)),"")</f>
        <v>9 2 2</v>
      </c>
      <c r="D254" s="24">
        <f t="shared" si="15"/>
        <v>9</v>
      </c>
    </row>
    <row r="255" spans="2:4" x14ac:dyDescent="0.25">
      <c r="B255" s="1">
        <f t="shared" si="16"/>
        <v>41527</v>
      </c>
      <c r="C255" s="1" t="str">
        <f>IFERROR(CONCATENATE(MONTH(B255)," ",(WEEKNUM(B255,DateCalc_WeekStartDay_ReturnType)-WEEKNUM(DATE(YEAR(B255),MONTH(B255),1),DateCalc_WeekStartDay_ReturnType)+1)," ",WEEKDAY(B255,DateCalc_WeekStartDay_ReturnType)),"")</f>
        <v>9 2 3</v>
      </c>
      <c r="D255" s="24">
        <f t="shared" si="15"/>
        <v>9</v>
      </c>
    </row>
    <row r="256" spans="2:4" x14ac:dyDescent="0.25">
      <c r="B256" s="1">
        <f t="shared" si="16"/>
        <v>41528</v>
      </c>
      <c r="C256" s="1" t="str">
        <f>IFERROR(CONCATENATE(MONTH(B256)," ",(WEEKNUM(B256,DateCalc_WeekStartDay_ReturnType)-WEEKNUM(DATE(YEAR(B256),MONTH(B256),1),DateCalc_WeekStartDay_ReturnType)+1)," ",WEEKDAY(B256,DateCalc_WeekStartDay_ReturnType)),"")</f>
        <v>9 2 4</v>
      </c>
      <c r="D256" s="24">
        <f t="shared" si="15"/>
        <v>9</v>
      </c>
    </row>
    <row r="257" spans="2:4" x14ac:dyDescent="0.25">
      <c r="B257" s="1">
        <f t="shared" si="16"/>
        <v>41529</v>
      </c>
      <c r="C257" s="1" t="str">
        <f>IFERROR(CONCATENATE(MONTH(B257)," ",(WEEKNUM(B257,DateCalc_WeekStartDay_ReturnType)-WEEKNUM(DATE(YEAR(B257),MONTH(B257),1),DateCalc_WeekStartDay_ReturnType)+1)," ",WEEKDAY(B257,DateCalc_WeekStartDay_ReturnType)),"")</f>
        <v>9 2 5</v>
      </c>
      <c r="D257" s="24">
        <f t="shared" si="15"/>
        <v>9</v>
      </c>
    </row>
    <row r="258" spans="2:4" x14ac:dyDescent="0.25">
      <c r="B258" s="1">
        <f t="shared" si="16"/>
        <v>41530</v>
      </c>
      <c r="C258" s="1" t="str">
        <f>IFERROR(CONCATENATE(MONTH(B258)," ",(WEEKNUM(B258,DateCalc_WeekStartDay_ReturnType)-WEEKNUM(DATE(YEAR(B258),MONTH(B258),1),DateCalc_WeekStartDay_ReturnType)+1)," ",WEEKDAY(B258,DateCalc_WeekStartDay_ReturnType)),"")</f>
        <v>9 2 6</v>
      </c>
      <c r="D258" s="24">
        <f t="shared" si="15"/>
        <v>9</v>
      </c>
    </row>
    <row r="259" spans="2:4" x14ac:dyDescent="0.25">
      <c r="B259" s="1">
        <f t="shared" si="16"/>
        <v>41531</v>
      </c>
      <c r="C259" s="1" t="str">
        <f>IFERROR(CONCATENATE(MONTH(B259)," ",(WEEKNUM(B259,DateCalc_WeekStartDay_ReturnType)-WEEKNUM(DATE(YEAR(B259),MONTH(B259),1),DateCalc_WeekStartDay_ReturnType)+1)," ",WEEKDAY(B259,DateCalc_WeekStartDay_ReturnType)),"")</f>
        <v>9 2 7</v>
      </c>
      <c r="D259" s="24">
        <f t="shared" si="15"/>
        <v>9</v>
      </c>
    </row>
    <row r="260" spans="2:4" x14ac:dyDescent="0.25">
      <c r="B260" s="1">
        <f t="shared" si="16"/>
        <v>41532</v>
      </c>
      <c r="C260" s="1" t="str">
        <f>IFERROR(CONCATENATE(MONTH(B260)," ",(WEEKNUM(B260,DateCalc_WeekStartDay_ReturnType)-WEEKNUM(DATE(YEAR(B260),MONTH(B260),1),DateCalc_WeekStartDay_ReturnType)+1)," ",WEEKDAY(B260,DateCalc_WeekStartDay_ReturnType)),"")</f>
        <v>9 3 1</v>
      </c>
      <c r="D260" s="24">
        <f t="shared" ref="D260:D323" si="17">IFERROR(MONTH(B260),"")</f>
        <v>9</v>
      </c>
    </row>
    <row r="261" spans="2:4" x14ac:dyDescent="0.25">
      <c r="B261" s="1">
        <f t="shared" ref="B261:B324" si="18">IF((B260+1)&gt;EOMONTH($B$3,11),"",(B260+1))</f>
        <v>41533</v>
      </c>
      <c r="C261" s="1" t="str">
        <f>IFERROR(CONCATENATE(MONTH(B261)," ",(WEEKNUM(B261,DateCalc_WeekStartDay_ReturnType)-WEEKNUM(DATE(YEAR(B261),MONTH(B261),1),DateCalc_WeekStartDay_ReturnType)+1)," ",WEEKDAY(B261,DateCalc_WeekStartDay_ReturnType)),"")</f>
        <v>9 3 2</v>
      </c>
      <c r="D261" s="24">
        <f t="shared" si="17"/>
        <v>9</v>
      </c>
    </row>
    <row r="262" spans="2:4" x14ac:dyDescent="0.25">
      <c r="B262" s="1">
        <f t="shared" si="18"/>
        <v>41534</v>
      </c>
      <c r="C262" s="1" t="str">
        <f>IFERROR(CONCATENATE(MONTH(B262)," ",(WEEKNUM(B262,DateCalc_WeekStartDay_ReturnType)-WEEKNUM(DATE(YEAR(B262),MONTH(B262),1),DateCalc_WeekStartDay_ReturnType)+1)," ",WEEKDAY(B262,DateCalc_WeekStartDay_ReturnType)),"")</f>
        <v>9 3 3</v>
      </c>
      <c r="D262" s="24">
        <f t="shared" si="17"/>
        <v>9</v>
      </c>
    </row>
    <row r="263" spans="2:4" x14ac:dyDescent="0.25">
      <c r="B263" s="1">
        <f t="shared" si="18"/>
        <v>41535</v>
      </c>
      <c r="C263" s="1" t="str">
        <f>IFERROR(CONCATENATE(MONTH(B263)," ",(WEEKNUM(B263,DateCalc_WeekStartDay_ReturnType)-WEEKNUM(DATE(YEAR(B263),MONTH(B263),1),DateCalc_WeekStartDay_ReturnType)+1)," ",WEEKDAY(B263,DateCalc_WeekStartDay_ReturnType)),"")</f>
        <v>9 3 4</v>
      </c>
      <c r="D263" s="24">
        <f t="shared" si="17"/>
        <v>9</v>
      </c>
    </row>
    <row r="264" spans="2:4" x14ac:dyDescent="0.25">
      <c r="B264" s="1">
        <f t="shared" si="18"/>
        <v>41536</v>
      </c>
      <c r="C264" s="1" t="str">
        <f>IFERROR(CONCATENATE(MONTH(B264)," ",(WEEKNUM(B264,DateCalc_WeekStartDay_ReturnType)-WEEKNUM(DATE(YEAR(B264),MONTH(B264),1),DateCalc_WeekStartDay_ReturnType)+1)," ",WEEKDAY(B264,DateCalc_WeekStartDay_ReturnType)),"")</f>
        <v>9 3 5</v>
      </c>
      <c r="D264" s="24">
        <f t="shared" si="17"/>
        <v>9</v>
      </c>
    </row>
    <row r="265" spans="2:4" x14ac:dyDescent="0.25">
      <c r="B265" s="1">
        <f t="shared" si="18"/>
        <v>41537</v>
      </c>
      <c r="C265" s="1" t="str">
        <f>IFERROR(CONCATENATE(MONTH(B265)," ",(WEEKNUM(B265,DateCalc_WeekStartDay_ReturnType)-WEEKNUM(DATE(YEAR(B265),MONTH(B265),1),DateCalc_WeekStartDay_ReturnType)+1)," ",WEEKDAY(B265,DateCalc_WeekStartDay_ReturnType)),"")</f>
        <v>9 3 6</v>
      </c>
      <c r="D265" s="24">
        <f t="shared" si="17"/>
        <v>9</v>
      </c>
    </row>
    <row r="266" spans="2:4" x14ac:dyDescent="0.25">
      <c r="B266" s="1">
        <f t="shared" si="18"/>
        <v>41538</v>
      </c>
      <c r="C266" s="1" t="str">
        <f>IFERROR(CONCATENATE(MONTH(B266)," ",(WEEKNUM(B266,DateCalc_WeekStartDay_ReturnType)-WEEKNUM(DATE(YEAR(B266),MONTH(B266),1),DateCalc_WeekStartDay_ReturnType)+1)," ",WEEKDAY(B266,DateCalc_WeekStartDay_ReturnType)),"")</f>
        <v>9 3 7</v>
      </c>
      <c r="D266" s="24">
        <f t="shared" si="17"/>
        <v>9</v>
      </c>
    </row>
    <row r="267" spans="2:4" x14ac:dyDescent="0.25">
      <c r="B267" s="1">
        <f t="shared" si="18"/>
        <v>41539</v>
      </c>
      <c r="C267" s="1" t="str">
        <f>IFERROR(CONCATENATE(MONTH(B267)," ",(WEEKNUM(B267,DateCalc_WeekStartDay_ReturnType)-WEEKNUM(DATE(YEAR(B267),MONTH(B267),1),DateCalc_WeekStartDay_ReturnType)+1)," ",WEEKDAY(B267,DateCalc_WeekStartDay_ReturnType)),"")</f>
        <v>9 4 1</v>
      </c>
      <c r="D267" s="24">
        <f t="shared" si="17"/>
        <v>9</v>
      </c>
    </row>
    <row r="268" spans="2:4" x14ac:dyDescent="0.25">
      <c r="B268" s="1">
        <f t="shared" si="18"/>
        <v>41540</v>
      </c>
      <c r="C268" s="1" t="str">
        <f>IFERROR(CONCATENATE(MONTH(B268)," ",(WEEKNUM(B268,DateCalc_WeekStartDay_ReturnType)-WEEKNUM(DATE(YEAR(B268),MONTH(B268),1),DateCalc_WeekStartDay_ReturnType)+1)," ",WEEKDAY(B268,DateCalc_WeekStartDay_ReturnType)),"")</f>
        <v>9 4 2</v>
      </c>
      <c r="D268" s="24">
        <f t="shared" si="17"/>
        <v>9</v>
      </c>
    </row>
    <row r="269" spans="2:4" x14ac:dyDescent="0.25">
      <c r="B269" s="1">
        <f t="shared" si="18"/>
        <v>41541</v>
      </c>
      <c r="C269" s="1" t="str">
        <f>IFERROR(CONCATENATE(MONTH(B269)," ",(WEEKNUM(B269,DateCalc_WeekStartDay_ReturnType)-WEEKNUM(DATE(YEAR(B269),MONTH(B269),1),DateCalc_WeekStartDay_ReturnType)+1)," ",WEEKDAY(B269,DateCalc_WeekStartDay_ReturnType)),"")</f>
        <v>9 4 3</v>
      </c>
      <c r="D269" s="24">
        <f t="shared" si="17"/>
        <v>9</v>
      </c>
    </row>
    <row r="270" spans="2:4" x14ac:dyDescent="0.25">
      <c r="B270" s="1">
        <f t="shared" si="18"/>
        <v>41542</v>
      </c>
      <c r="C270" s="1" t="str">
        <f>IFERROR(CONCATENATE(MONTH(B270)," ",(WEEKNUM(B270,DateCalc_WeekStartDay_ReturnType)-WEEKNUM(DATE(YEAR(B270),MONTH(B270),1),DateCalc_WeekStartDay_ReturnType)+1)," ",WEEKDAY(B270,DateCalc_WeekStartDay_ReturnType)),"")</f>
        <v>9 4 4</v>
      </c>
      <c r="D270" s="24">
        <f t="shared" si="17"/>
        <v>9</v>
      </c>
    </row>
    <row r="271" spans="2:4" x14ac:dyDescent="0.25">
      <c r="B271" s="1">
        <f t="shared" si="18"/>
        <v>41543</v>
      </c>
      <c r="C271" s="1" t="str">
        <f>IFERROR(CONCATENATE(MONTH(B271)," ",(WEEKNUM(B271,DateCalc_WeekStartDay_ReturnType)-WEEKNUM(DATE(YEAR(B271),MONTH(B271),1),DateCalc_WeekStartDay_ReturnType)+1)," ",WEEKDAY(B271,DateCalc_WeekStartDay_ReturnType)),"")</f>
        <v>9 4 5</v>
      </c>
      <c r="D271" s="24">
        <f t="shared" si="17"/>
        <v>9</v>
      </c>
    </row>
    <row r="272" spans="2:4" x14ac:dyDescent="0.25">
      <c r="B272" s="1">
        <f t="shared" si="18"/>
        <v>41544</v>
      </c>
      <c r="C272" s="1" t="str">
        <f>IFERROR(CONCATENATE(MONTH(B272)," ",(WEEKNUM(B272,DateCalc_WeekStartDay_ReturnType)-WEEKNUM(DATE(YEAR(B272),MONTH(B272),1),DateCalc_WeekStartDay_ReturnType)+1)," ",WEEKDAY(B272,DateCalc_WeekStartDay_ReturnType)),"")</f>
        <v>9 4 6</v>
      </c>
      <c r="D272" s="24">
        <f t="shared" si="17"/>
        <v>9</v>
      </c>
    </row>
    <row r="273" spans="2:4" x14ac:dyDescent="0.25">
      <c r="B273" s="1">
        <f t="shared" si="18"/>
        <v>41545</v>
      </c>
      <c r="C273" s="1" t="str">
        <f>IFERROR(CONCATENATE(MONTH(B273)," ",(WEEKNUM(B273,DateCalc_WeekStartDay_ReturnType)-WEEKNUM(DATE(YEAR(B273),MONTH(B273),1),DateCalc_WeekStartDay_ReturnType)+1)," ",WEEKDAY(B273,DateCalc_WeekStartDay_ReturnType)),"")</f>
        <v>9 4 7</v>
      </c>
      <c r="D273" s="24">
        <f t="shared" si="17"/>
        <v>9</v>
      </c>
    </row>
    <row r="274" spans="2:4" x14ac:dyDescent="0.25">
      <c r="B274" s="1">
        <f t="shared" si="18"/>
        <v>41546</v>
      </c>
      <c r="C274" s="1" t="str">
        <f>IFERROR(CONCATENATE(MONTH(B274)," ",(WEEKNUM(B274,DateCalc_WeekStartDay_ReturnType)-WEEKNUM(DATE(YEAR(B274),MONTH(B274),1),DateCalc_WeekStartDay_ReturnType)+1)," ",WEEKDAY(B274,DateCalc_WeekStartDay_ReturnType)),"")</f>
        <v>9 5 1</v>
      </c>
      <c r="D274" s="24">
        <f t="shared" si="17"/>
        <v>9</v>
      </c>
    </row>
    <row r="275" spans="2:4" x14ac:dyDescent="0.25">
      <c r="B275" s="1">
        <f t="shared" si="18"/>
        <v>41547</v>
      </c>
      <c r="C275" s="1" t="str">
        <f>IFERROR(CONCATENATE(MONTH(B275)," ",(WEEKNUM(B275,DateCalc_WeekStartDay_ReturnType)-WEEKNUM(DATE(YEAR(B275),MONTH(B275),1),DateCalc_WeekStartDay_ReturnType)+1)," ",WEEKDAY(B275,DateCalc_WeekStartDay_ReturnType)),"")</f>
        <v>9 5 2</v>
      </c>
      <c r="D275" s="24">
        <f t="shared" si="17"/>
        <v>9</v>
      </c>
    </row>
    <row r="276" spans="2:4" x14ac:dyDescent="0.25">
      <c r="B276" s="1">
        <f t="shared" si="18"/>
        <v>41548</v>
      </c>
      <c r="C276" s="1" t="str">
        <f>IFERROR(CONCATENATE(MONTH(B276)," ",(WEEKNUM(B276,DateCalc_WeekStartDay_ReturnType)-WEEKNUM(DATE(YEAR(B276),MONTH(B276),1),DateCalc_WeekStartDay_ReturnType)+1)," ",WEEKDAY(B276,DateCalc_WeekStartDay_ReturnType)),"")</f>
        <v>10 1 3</v>
      </c>
      <c r="D276" s="24">
        <f t="shared" si="17"/>
        <v>10</v>
      </c>
    </row>
    <row r="277" spans="2:4" x14ac:dyDescent="0.25">
      <c r="B277" s="1">
        <f t="shared" si="18"/>
        <v>41549</v>
      </c>
      <c r="C277" s="1" t="str">
        <f>IFERROR(CONCATENATE(MONTH(B277)," ",(WEEKNUM(B277,DateCalc_WeekStartDay_ReturnType)-WEEKNUM(DATE(YEAR(B277),MONTH(B277),1),DateCalc_WeekStartDay_ReturnType)+1)," ",WEEKDAY(B277,DateCalc_WeekStartDay_ReturnType)),"")</f>
        <v>10 1 4</v>
      </c>
      <c r="D277" s="24">
        <f t="shared" si="17"/>
        <v>10</v>
      </c>
    </row>
    <row r="278" spans="2:4" x14ac:dyDescent="0.25">
      <c r="B278" s="1">
        <f t="shared" si="18"/>
        <v>41550</v>
      </c>
      <c r="C278" s="1" t="str">
        <f>IFERROR(CONCATENATE(MONTH(B278)," ",(WEEKNUM(B278,DateCalc_WeekStartDay_ReturnType)-WEEKNUM(DATE(YEAR(B278),MONTH(B278),1),DateCalc_WeekStartDay_ReturnType)+1)," ",WEEKDAY(B278,DateCalc_WeekStartDay_ReturnType)),"")</f>
        <v>10 1 5</v>
      </c>
      <c r="D278" s="24">
        <f t="shared" si="17"/>
        <v>10</v>
      </c>
    </row>
    <row r="279" spans="2:4" x14ac:dyDescent="0.25">
      <c r="B279" s="1">
        <f t="shared" si="18"/>
        <v>41551</v>
      </c>
      <c r="C279" s="1" t="str">
        <f>IFERROR(CONCATENATE(MONTH(B279)," ",(WEEKNUM(B279,DateCalc_WeekStartDay_ReturnType)-WEEKNUM(DATE(YEAR(B279),MONTH(B279),1),DateCalc_WeekStartDay_ReturnType)+1)," ",WEEKDAY(B279,DateCalc_WeekStartDay_ReturnType)),"")</f>
        <v>10 1 6</v>
      </c>
      <c r="D279" s="24">
        <f t="shared" si="17"/>
        <v>10</v>
      </c>
    </row>
    <row r="280" spans="2:4" x14ac:dyDescent="0.25">
      <c r="B280" s="1">
        <f t="shared" si="18"/>
        <v>41552</v>
      </c>
      <c r="C280" s="1" t="str">
        <f>IFERROR(CONCATENATE(MONTH(B280)," ",(WEEKNUM(B280,DateCalc_WeekStartDay_ReturnType)-WEEKNUM(DATE(YEAR(B280),MONTH(B280),1),DateCalc_WeekStartDay_ReturnType)+1)," ",WEEKDAY(B280,DateCalc_WeekStartDay_ReturnType)),"")</f>
        <v>10 1 7</v>
      </c>
      <c r="D280" s="24">
        <f t="shared" si="17"/>
        <v>10</v>
      </c>
    </row>
    <row r="281" spans="2:4" x14ac:dyDescent="0.25">
      <c r="B281" s="1">
        <f t="shared" si="18"/>
        <v>41553</v>
      </c>
      <c r="C281" s="1" t="str">
        <f>IFERROR(CONCATENATE(MONTH(B281)," ",(WEEKNUM(B281,DateCalc_WeekStartDay_ReturnType)-WEEKNUM(DATE(YEAR(B281),MONTH(B281),1),DateCalc_WeekStartDay_ReturnType)+1)," ",WEEKDAY(B281,DateCalc_WeekStartDay_ReturnType)),"")</f>
        <v>10 2 1</v>
      </c>
      <c r="D281" s="24">
        <f t="shared" si="17"/>
        <v>10</v>
      </c>
    </row>
    <row r="282" spans="2:4" x14ac:dyDescent="0.25">
      <c r="B282" s="1">
        <f t="shared" si="18"/>
        <v>41554</v>
      </c>
      <c r="C282" s="1" t="str">
        <f>IFERROR(CONCATENATE(MONTH(B282)," ",(WEEKNUM(B282,DateCalc_WeekStartDay_ReturnType)-WEEKNUM(DATE(YEAR(B282),MONTH(B282),1),DateCalc_WeekStartDay_ReturnType)+1)," ",WEEKDAY(B282,DateCalc_WeekStartDay_ReturnType)),"")</f>
        <v>10 2 2</v>
      </c>
      <c r="D282" s="24">
        <f t="shared" si="17"/>
        <v>10</v>
      </c>
    </row>
    <row r="283" spans="2:4" x14ac:dyDescent="0.25">
      <c r="B283" s="1">
        <f t="shared" si="18"/>
        <v>41555</v>
      </c>
      <c r="C283" s="1" t="str">
        <f>IFERROR(CONCATENATE(MONTH(B283)," ",(WEEKNUM(B283,DateCalc_WeekStartDay_ReturnType)-WEEKNUM(DATE(YEAR(B283),MONTH(B283),1),DateCalc_WeekStartDay_ReturnType)+1)," ",WEEKDAY(B283,DateCalc_WeekStartDay_ReturnType)),"")</f>
        <v>10 2 3</v>
      </c>
      <c r="D283" s="24">
        <f t="shared" si="17"/>
        <v>10</v>
      </c>
    </row>
    <row r="284" spans="2:4" x14ac:dyDescent="0.25">
      <c r="B284" s="1">
        <f t="shared" si="18"/>
        <v>41556</v>
      </c>
      <c r="C284" s="1" t="str">
        <f>IFERROR(CONCATENATE(MONTH(B284)," ",(WEEKNUM(B284,DateCalc_WeekStartDay_ReturnType)-WEEKNUM(DATE(YEAR(B284),MONTH(B284),1),DateCalc_WeekStartDay_ReturnType)+1)," ",WEEKDAY(B284,DateCalc_WeekStartDay_ReturnType)),"")</f>
        <v>10 2 4</v>
      </c>
      <c r="D284" s="24">
        <f t="shared" si="17"/>
        <v>10</v>
      </c>
    </row>
    <row r="285" spans="2:4" x14ac:dyDescent="0.25">
      <c r="B285" s="1">
        <f t="shared" si="18"/>
        <v>41557</v>
      </c>
      <c r="C285" s="1" t="str">
        <f>IFERROR(CONCATENATE(MONTH(B285)," ",(WEEKNUM(B285,DateCalc_WeekStartDay_ReturnType)-WEEKNUM(DATE(YEAR(B285),MONTH(B285),1),DateCalc_WeekStartDay_ReturnType)+1)," ",WEEKDAY(B285,DateCalc_WeekStartDay_ReturnType)),"")</f>
        <v>10 2 5</v>
      </c>
      <c r="D285" s="24">
        <f t="shared" si="17"/>
        <v>10</v>
      </c>
    </row>
    <row r="286" spans="2:4" x14ac:dyDescent="0.25">
      <c r="B286" s="1">
        <f t="shared" si="18"/>
        <v>41558</v>
      </c>
      <c r="C286" s="1" t="str">
        <f>IFERROR(CONCATENATE(MONTH(B286)," ",(WEEKNUM(B286,DateCalc_WeekStartDay_ReturnType)-WEEKNUM(DATE(YEAR(B286),MONTH(B286),1),DateCalc_WeekStartDay_ReturnType)+1)," ",WEEKDAY(B286,DateCalc_WeekStartDay_ReturnType)),"")</f>
        <v>10 2 6</v>
      </c>
      <c r="D286" s="24">
        <f t="shared" si="17"/>
        <v>10</v>
      </c>
    </row>
    <row r="287" spans="2:4" x14ac:dyDescent="0.25">
      <c r="B287" s="1">
        <f t="shared" si="18"/>
        <v>41559</v>
      </c>
      <c r="C287" s="1" t="str">
        <f>IFERROR(CONCATENATE(MONTH(B287)," ",(WEEKNUM(B287,DateCalc_WeekStartDay_ReturnType)-WEEKNUM(DATE(YEAR(B287),MONTH(B287),1),DateCalc_WeekStartDay_ReturnType)+1)," ",WEEKDAY(B287,DateCalc_WeekStartDay_ReturnType)),"")</f>
        <v>10 2 7</v>
      </c>
      <c r="D287" s="24">
        <f t="shared" si="17"/>
        <v>10</v>
      </c>
    </row>
    <row r="288" spans="2:4" x14ac:dyDescent="0.25">
      <c r="B288" s="1">
        <f t="shared" si="18"/>
        <v>41560</v>
      </c>
      <c r="C288" s="1" t="str">
        <f>IFERROR(CONCATENATE(MONTH(B288)," ",(WEEKNUM(B288,DateCalc_WeekStartDay_ReturnType)-WEEKNUM(DATE(YEAR(B288),MONTH(B288),1),DateCalc_WeekStartDay_ReturnType)+1)," ",WEEKDAY(B288,DateCalc_WeekStartDay_ReturnType)),"")</f>
        <v>10 3 1</v>
      </c>
      <c r="D288" s="24">
        <f t="shared" si="17"/>
        <v>10</v>
      </c>
    </row>
    <row r="289" spans="2:4" x14ac:dyDescent="0.25">
      <c r="B289" s="1">
        <f t="shared" si="18"/>
        <v>41561</v>
      </c>
      <c r="C289" s="1" t="str">
        <f>IFERROR(CONCATENATE(MONTH(B289)," ",(WEEKNUM(B289,DateCalc_WeekStartDay_ReturnType)-WEEKNUM(DATE(YEAR(B289),MONTH(B289),1),DateCalc_WeekStartDay_ReturnType)+1)," ",WEEKDAY(B289,DateCalc_WeekStartDay_ReturnType)),"")</f>
        <v>10 3 2</v>
      </c>
      <c r="D289" s="24">
        <f t="shared" si="17"/>
        <v>10</v>
      </c>
    </row>
    <row r="290" spans="2:4" x14ac:dyDescent="0.25">
      <c r="B290" s="1">
        <f t="shared" si="18"/>
        <v>41562</v>
      </c>
      <c r="C290" s="1" t="str">
        <f>IFERROR(CONCATENATE(MONTH(B290)," ",(WEEKNUM(B290,DateCalc_WeekStartDay_ReturnType)-WEEKNUM(DATE(YEAR(B290),MONTH(B290),1),DateCalc_WeekStartDay_ReturnType)+1)," ",WEEKDAY(B290,DateCalc_WeekStartDay_ReturnType)),"")</f>
        <v>10 3 3</v>
      </c>
      <c r="D290" s="24">
        <f t="shared" si="17"/>
        <v>10</v>
      </c>
    </row>
    <row r="291" spans="2:4" x14ac:dyDescent="0.25">
      <c r="B291" s="1">
        <f t="shared" si="18"/>
        <v>41563</v>
      </c>
      <c r="C291" s="1" t="str">
        <f>IFERROR(CONCATENATE(MONTH(B291)," ",(WEEKNUM(B291,DateCalc_WeekStartDay_ReturnType)-WEEKNUM(DATE(YEAR(B291),MONTH(B291),1),DateCalc_WeekStartDay_ReturnType)+1)," ",WEEKDAY(B291,DateCalc_WeekStartDay_ReturnType)),"")</f>
        <v>10 3 4</v>
      </c>
      <c r="D291" s="24">
        <f t="shared" si="17"/>
        <v>10</v>
      </c>
    </row>
    <row r="292" spans="2:4" x14ac:dyDescent="0.25">
      <c r="B292" s="1">
        <f t="shared" si="18"/>
        <v>41564</v>
      </c>
      <c r="C292" s="1" t="str">
        <f>IFERROR(CONCATENATE(MONTH(B292)," ",(WEEKNUM(B292,DateCalc_WeekStartDay_ReturnType)-WEEKNUM(DATE(YEAR(B292),MONTH(B292),1),DateCalc_WeekStartDay_ReturnType)+1)," ",WEEKDAY(B292,DateCalc_WeekStartDay_ReturnType)),"")</f>
        <v>10 3 5</v>
      </c>
      <c r="D292" s="24">
        <f t="shared" si="17"/>
        <v>10</v>
      </c>
    </row>
    <row r="293" spans="2:4" x14ac:dyDescent="0.25">
      <c r="B293" s="1">
        <f t="shared" si="18"/>
        <v>41565</v>
      </c>
      <c r="C293" s="1" t="str">
        <f>IFERROR(CONCATENATE(MONTH(B293)," ",(WEEKNUM(B293,DateCalc_WeekStartDay_ReturnType)-WEEKNUM(DATE(YEAR(B293),MONTH(B293),1),DateCalc_WeekStartDay_ReturnType)+1)," ",WEEKDAY(B293,DateCalc_WeekStartDay_ReturnType)),"")</f>
        <v>10 3 6</v>
      </c>
      <c r="D293" s="24">
        <f t="shared" si="17"/>
        <v>10</v>
      </c>
    </row>
    <row r="294" spans="2:4" x14ac:dyDescent="0.25">
      <c r="B294" s="1">
        <f t="shared" si="18"/>
        <v>41566</v>
      </c>
      <c r="C294" s="1" t="str">
        <f>IFERROR(CONCATENATE(MONTH(B294)," ",(WEEKNUM(B294,DateCalc_WeekStartDay_ReturnType)-WEEKNUM(DATE(YEAR(B294),MONTH(B294),1),DateCalc_WeekStartDay_ReturnType)+1)," ",WEEKDAY(B294,DateCalc_WeekStartDay_ReturnType)),"")</f>
        <v>10 3 7</v>
      </c>
      <c r="D294" s="24">
        <f t="shared" si="17"/>
        <v>10</v>
      </c>
    </row>
    <row r="295" spans="2:4" x14ac:dyDescent="0.25">
      <c r="B295" s="1">
        <f t="shared" si="18"/>
        <v>41567</v>
      </c>
      <c r="C295" s="1" t="str">
        <f>IFERROR(CONCATENATE(MONTH(B295)," ",(WEEKNUM(B295,DateCalc_WeekStartDay_ReturnType)-WEEKNUM(DATE(YEAR(B295),MONTH(B295),1),DateCalc_WeekStartDay_ReturnType)+1)," ",WEEKDAY(B295,DateCalc_WeekStartDay_ReturnType)),"")</f>
        <v>10 4 1</v>
      </c>
      <c r="D295" s="24">
        <f t="shared" si="17"/>
        <v>10</v>
      </c>
    </row>
    <row r="296" spans="2:4" x14ac:dyDescent="0.25">
      <c r="B296" s="1">
        <f t="shared" si="18"/>
        <v>41568</v>
      </c>
      <c r="C296" s="1" t="str">
        <f>IFERROR(CONCATENATE(MONTH(B296)," ",(WEEKNUM(B296,DateCalc_WeekStartDay_ReturnType)-WEEKNUM(DATE(YEAR(B296),MONTH(B296),1),DateCalc_WeekStartDay_ReturnType)+1)," ",WEEKDAY(B296,DateCalc_WeekStartDay_ReturnType)),"")</f>
        <v>10 4 2</v>
      </c>
      <c r="D296" s="24">
        <f t="shared" si="17"/>
        <v>10</v>
      </c>
    </row>
    <row r="297" spans="2:4" x14ac:dyDescent="0.25">
      <c r="B297" s="1">
        <f t="shared" si="18"/>
        <v>41569</v>
      </c>
      <c r="C297" s="1" t="str">
        <f>IFERROR(CONCATENATE(MONTH(B297)," ",(WEEKNUM(B297,DateCalc_WeekStartDay_ReturnType)-WEEKNUM(DATE(YEAR(B297),MONTH(B297),1),DateCalc_WeekStartDay_ReturnType)+1)," ",WEEKDAY(B297,DateCalc_WeekStartDay_ReturnType)),"")</f>
        <v>10 4 3</v>
      </c>
      <c r="D297" s="24">
        <f t="shared" si="17"/>
        <v>10</v>
      </c>
    </row>
    <row r="298" spans="2:4" x14ac:dyDescent="0.25">
      <c r="B298" s="1">
        <f t="shared" si="18"/>
        <v>41570</v>
      </c>
      <c r="C298" s="1" t="str">
        <f>IFERROR(CONCATENATE(MONTH(B298)," ",(WEEKNUM(B298,DateCalc_WeekStartDay_ReturnType)-WEEKNUM(DATE(YEAR(B298),MONTH(B298),1),DateCalc_WeekStartDay_ReturnType)+1)," ",WEEKDAY(B298,DateCalc_WeekStartDay_ReturnType)),"")</f>
        <v>10 4 4</v>
      </c>
      <c r="D298" s="24">
        <f t="shared" si="17"/>
        <v>10</v>
      </c>
    </row>
    <row r="299" spans="2:4" x14ac:dyDescent="0.25">
      <c r="B299" s="1">
        <f t="shared" si="18"/>
        <v>41571</v>
      </c>
      <c r="C299" s="1" t="str">
        <f>IFERROR(CONCATENATE(MONTH(B299)," ",(WEEKNUM(B299,DateCalc_WeekStartDay_ReturnType)-WEEKNUM(DATE(YEAR(B299),MONTH(B299),1),DateCalc_WeekStartDay_ReturnType)+1)," ",WEEKDAY(B299,DateCalc_WeekStartDay_ReturnType)),"")</f>
        <v>10 4 5</v>
      </c>
      <c r="D299" s="24">
        <f t="shared" si="17"/>
        <v>10</v>
      </c>
    </row>
    <row r="300" spans="2:4" x14ac:dyDescent="0.25">
      <c r="B300" s="1">
        <f t="shared" si="18"/>
        <v>41572</v>
      </c>
      <c r="C300" s="1" t="str">
        <f>IFERROR(CONCATENATE(MONTH(B300)," ",(WEEKNUM(B300,DateCalc_WeekStartDay_ReturnType)-WEEKNUM(DATE(YEAR(B300),MONTH(B300),1),DateCalc_WeekStartDay_ReturnType)+1)," ",WEEKDAY(B300,DateCalc_WeekStartDay_ReturnType)),"")</f>
        <v>10 4 6</v>
      </c>
      <c r="D300" s="24">
        <f t="shared" si="17"/>
        <v>10</v>
      </c>
    </row>
    <row r="301" spans="2:4" x14ac:dyDescent="0.25">
      <c r="B301" s="1">
        <f t="shared" si="18"/>
        <v>41573</v>
      </c>
      <c r="C301" s="1" t="str">
        <f>IFERROR(CONCATENATE(MONTH(B301)," ",(WEEKNUM(B301,DateCalc_WeekStartDay_ReturnType)-WEEKNUM(DATE(YEAR(B301),MONTH(B301),1),DateCalc_WeekStartDay_ReturnType)+1)," ",WEEKDAY(B301,DateCalc_WeekStartDay_ReturnType)),"")</f>
        <v>10 4 7</v>
      </c>
      <c r="D301" s="24">
        <f t="shared" si="17"/>
        <v>10</v>
      </c>
    </row>
    <row r="302" spans="2:4" x14ac:dyDescent="0.25">
      <c r="B302" s="1">
        <f t="shared" si="18"/>
        <v>41574</v>
      </c>
      <c r="C302" s="1" t="str">
        <f>IFERROR(CONCATENATE(MONTH(B302)," ",(WEEKNUM(B302,DateCalc_WeekStartDay_ReturnType)-WEEKNUM(DATE(YEAR(B302),MONTH(B302),1),DateCalc_WeekStartDay_ReturnType)+1)," ",WEEKDAY(B302,DateCalc_WeekStartDay_ReturnType)),"")</f>
        <v>10 5 1</v>
      </c>
      <c r="D302" s="24">
        <f t="shared" si="17"/>
        <v>10</v>
      </c>
    </row>
    <row r="303" spans="2:4" x14ac:dyDescent="0.25">
      <c r="B303" s="1">
        <f t="shared" si="18"/>
        <v>41575</v>
      </c>
      <c r="C303" s="1" t="str">
        <f>IFERROR(CONCATENATE(MONTH(B303)," ",(WEEKNUM(B303,DateCalc_WeekStartDay_ReturnType)-WEEKNUM(DATE(YEAR(B303),MONTH(B303),1),DateCalc_WeekStartDay_ReturnType)+1)," ",WEEKDAY(B303,DateCalc_WeekStartDay_ReturnType)),"")</f>
        <v>10 5 2</v>
      </c>
      <c r="D303" s="24">
        <f t="shared" si="17"/>
        <v>10</v>
      </c>
    </row>
    <row r="304" spans="2:4" x14ac:dyDescent="0.25">
      <c r="B304" s="1">
        <f t="shared" si="18"/>
        <v>41576</v>
      </c>
      <c r="C304" s="1" t="str">
        <f>IFERROR(CONCATENATE(MONTH(B304)," ",(WEEKNUM(B304,DateCalc_WeekStartDay_ReturnType)-WEEKNUM(DATE(YEAR(B304),MONTH(B304),1),DateCalc_WeekStartDay_ReturnType)+1)," ",WEEKDAY(B304,DateCalc_WeekStartDay_ReturnType)),"")</f>
        <v>10 5 3</v>
      </c>
      <c r="D304" s="24">
        <f t="shared" si="17"/>
        <v>10</v>
      </c>
    </row>
    <row r="305" spans="2:4" x14ac:dyDescent="0.25">
      <c r="B305" s="1">
        <f t="shared" si="18"/>
        <v>41577</v>
      </c>
      <c r="C305" s="1" t="str">
        <f>IFERROR(CONCATENATE(MONTH(B305)," ",(WEEKNUM(B305,DateCalc_WeekStartDay_ReturnType)-WEEKNUM(DATE(YEAR(B305),MONTH(B305),1),DateCalc_WeekStartDay_ReturnType)+1)," ",WEEKDAY(B305,DateCalc_WeekStartDay_ReturnType)),"")</f>
        <v>10 5 4</v>
      </c>
      <c r="D305" s="24">
        <f t="shared" si="17"/>
        <v>10</v>
      </c>
    </row>
    <row r="306" spans="2:4" x14ac:dyDescent="0.25">
      <c r="B306" s="1">
        <f t="shared" si="18"/>
        <v>41578</v>
      </c>
      <c r="C306" s="1" t="str">
        <f>IFERROR(CONCATENATE(MONTH(B306)," ",(WEEKNUM(B306,DateCalc_WeekStartDay_ReturnType)-WEEKNUM(DATE(YEAR(B306),MONTH(B306),1),DateCalc_WeekStartDay_ReturnType)+1)," ",WEEKDAY(B306,DateCalc_WeekStartDay_ReturnType)),"")</f>
        <v>10 5 5</v>
      </c>
      <c r="D306" s="24">
        <f t="shared" si="17"/>
        <v>10</v>
      </c>
    </row>
    <row r="307" spans="2:4" x14ac:dyDescent="0.25">
      <c r="B307" s="1">
        <f t="shared" si="18"/>
        <v>41579</v>
      </c>
      <c r="C307" s="1" t="str">
        <f>IFERROR(CONCATENATE(MONTH(B307)," ",(WEEKNUM(B307,DateCalc_WeekStartDay_ReturnType)-WEEKNUM(DATE(YEAR(B307),MONTH(B307),1),DateCalc_WeekStartDay_ReturnType)+1)," ",WEEKDAY(B307,DateCalc_WeekStartDay_ReturnType)),"")</f>
        <v>11 1 6</v>
      </c>
      <c r="D307" s="24">
        <f t="shared" si="17"/>
        <v>11</v>
      </c>
    </row>
    <row r="308" spans="2:4" x14ac:dyDescent="0.25">
      <c r="B308" s="1">
        <f t="shared" si="18"/>
        <v>41580</v>
      </c>
      <c r="C308" s="1" t="str">
        <f>IFERROR(CONCATENATE(MONTH(B308)," ",(WEEKNUM(B308,DateCalc_WeekStartDay_ReturnType)-WEEKNUM(DATE(YEAR(B308),MONTH(B308),1),DateCalc_WeekStartDay_ReturnType)+1)," ",WEEKDAY(B308,DateCalc_WeekStartDay_ReturnType)),"")</f>
        <v>11 1 7</v>
      </c>
      <c r="D308" s="24">
        <f t="shared" si="17"/>
        <v>11</v>
      </c>
    </row>
    <row r="309" spans="2:4" x14ac:dyDescent="0.25">
      <c r="B309" s="1">
        <f t="shared" si="18"/>
        <v>41581</v>
      </c>
      <c r="C309" s="1" t="str">
        <f>IFERROR(CONCATENATE(MONTH(B309)," ",(WEEKNUM(B309,DateCalc_WeekStartDay_ReturnType)-WEEKNUM(DATE(YEAR(B309),MONTH(B309),1),DateCalc_WeekStartDay_ReturnType)+1)," ",WEEKDAY(B309,DateCalc_WeekStartDay_ReturnType)),"")</f>
        <v>11 2 1</v>
      </c>
      <c r="D309" s="24">
        <f t="shared" si="17"/>
        <v>11</v>
      </c>
    </row>
    <row r="310" spans="2:4" x14ac:dyDescent="0.25">
      <c r="B310" s="1">
        <f t="shared" si="18"/>
        <v>41582</v>
      </c>
      <c r="C310" s="1" t="str">
        <f>IFERROR(CONCATENATE(MONTH(B310)," ",(WEEKNUM(B310,DateCalc_WeekStartDay_ReturnType)-WEEKNUM(DATE(YEAR(B310),MONTH(B310),1),DateCalc_WeekStartDay_ReturnType)+1)," ",WEEKDAY(B310,DateCalc_WeekStartDay_ReturnType)),"")</f>
        <v>11 2 2</v>
      </c>
      <c r="D310" s="24">
        <f t="shared" si="17"/>
        <v>11</v>
      </c>
    </row>
    <row r="311" spans="2:4" x14ac:dyDescent="0.25">
      <c r="B311" s="1">
        <f t="shared" si="18"/>
        <v>41583</v>
      </c>
      <c r="C311" s="1" t="str">
        <f>IFERROR(CONCATENATE(MONTH(B311)," ",(WEEKNUM(B311,DateCalc_WeekStartDay_ReturnType)-WEEKNUM(DATE(YEAR(B311),MONTH(B311),1),DateCalc_WeekStartDay_ReturnType)+1)," ",WEEKDAY(B311,DateCalc_WeekStartDay_ReturnType)),"")</f>
        <v>11 2 3</v>
      </c>
      <c r="D311" s="24">
        <f t="shared" si="17"/>
        <v>11</v>
      </c>
    </row>
    <row r="312" spans="2:4" x14ac:dyDescent="0.25">
      <c r="B312" s="1">
        <f t="shared" si="18"/>
        <v>41584</v>
      </c>
      <c r="C312" s="1" t="str">
        <f>IFERROR(CONCATENATE(MONTH(B312)," ",(WEEKNUM(B312,DateCalc_WeekStartDay_ReturnType)-WEEKNUM(DATE(YEAR(B312),MONTH(B312),1),DateCalc_WeekStartDay_ReturnType)+1)," ",WEEKDAY(B312,DateCalc_WeekStartDay_ReturnType)),"")</f>
        <v>11 2 4</v>
      </c>
      <c r="D312" s="24">
        <f t="shared" si="17"/>
        <v>11</v>
      </c>
    </row>
    <row r="313" spans="2:4" x14ac:dyDescent="0.25">
      <c r="B313" s="1">
        <f t="shared" si="18"/>
        <v>41585</v>
      </c>
      <c r="C313" s="1" t="str">
        <f>IFERROR(CONCATENATE(MONTH(B313)," ",(WEEKNUM(B313,DateCalc_WeekStartDay_ReturnType)-WEEKNUM(DATE(YEAR(B313),MONTH(B313),1),DateCalc_WeekStartDay_ReturnType)+1)," ",WEEKDAY(B313,DateCalc_WeekStartDay_ReturnType)),"")</f>
        <v>11 2 5</v>
      </c>
      <c r="D313" s="24">
        <f t="shared" si="17"/>
        <v>11</v>
      </c>
    </row>
    <row r="314" spans="2:4" x14ac:dyDescent="0.25">
      <c r="B314" s="1">
        <f t="shared" si="18"/>
        <v>41586</v>
      </c>
      <c r="C314" s="1" t="str">
        <f>IFERROR(CONCATENATE(MONTH(B314)," ",(WEEKNUM(B314,DateCalc_WeekStartDay_ReturnType)-WEEKNUM(DATE(YEAR(B314),MONTH(B314),1),DateCalc_WeekStartDay_ReturnType)+1)," ",WEEKDAY(B314,DateCalc_WeekStartDay_ReturnType)),"")</f>
        <v>11 2 6</v>
      </c>
      <c r="D314" s="24">
        <f t="shared" si="17"/>
        <v>11</v>
      </c>
    </row>
    <row r="315" spans="2:4" x14ac:dyDescent="0.25">
      <c r="B315" s="1">
        <f t="shared" si="18"/>
        <v>41587</v>
      </c>
      <c r="C315" s="1" t="str">
        <f>IFERROR(CONCATENATE(MONTH(B315)," ",(WEEKNUM(B315,DateCalc_WeekStartDay_ReturnType)-WEEKNUM(DATE(YEAR(B315),MONTH(B315),1),DateCalc_WeekStartDay_ReturnType)+1)," ",WEEKDAY(B315,DateCalc_WeekStartDay_ReturnType)),"")</f>
        <v>11 2 7</v>
      </c>
      <c r="D315" s="24">
        <f t="shared" si="17"/>
        <v>11</v>
      </c>
    </row>
    <row r="316" spans="2:4" x14ac:dyDescent="0.25">
      <c r="B316" s="1">
        <f t="shared" si="18"/>
        <v>41588</v>
      </c>
      <c r="C316" s="1" t="str">
        <f>IFERROR(CONCATENATE(MONTH(B316)," ",(WEEKNUM(B316,DateCalc_WeekStartDay_ReturnType)-WEEKNUM(DATE(YEAR(B316),MONTH(B316),1),DateCalc_WeekStartDay_ReturnType)+1)," ",WEEKDAY(B316,DateCalc_WeekStartDay_ReturnType)),"")</f>
        <v>11 3 1</v>
      </c>
      <c r="D316" s="24">
        <f t="shared" si="17"/>
        <v>11</v>
      </c>
    </row>
    <row r="317" spans="2:4" x14ac:dyDescent="0.25">
      <c r="B317" s="1">
        <f t="shared" si="18"/>
        <v>41589</v>
      </c>
      <c r="C317" s="1" t="str">
        <f>IFERROR(CONCATENATE(MONTH(B317)," ",(WEEKNUM(B317,DateCalc_WeekStartDay_ReturnType)-WEEKNUM(DATE(YEAR(B317),MONTH(B317),1),DateCalc_WeekStartDay_ReturnType)+1)," ",WEEKDAY(B317,DateCalc_WeekStartDay_ReturnType)),"")</f>
        <v>11 3 2</v>
      </c>
      <c r="D317" s="24">
        <f t="shared" si="17"/>
        <v>11</v>
      </c>
    </row>
    <row r="318" spans="2:4" x14ac:dyDescent="0.25">
      <c r="B318" s="1">
        <f t="shared" si="18"/>
        <v>41590</v>
      </c>
      <c r="C318" s="1" t="str">
        <f>IFERROR(CONCATENATE(MONTH(B318)," ",(WEEKNUM(B318,DateCalc_WeekStartDay_ReturnType)-WEEKNUM(DATE(YEAR(B318),MONTH(B318),1),DateCalc_WeekStartDay_ReturnType)+1)," ",WEEKDAY(B318,DateCalc_WeekStartDay_ReturnType)),"")</f>
        <v>11 3 3</v>
      </c>
      <c r="D318" s="24">
        <f t="shared" si="17"/>
        <v>11</v>
      </c>
    </row>
    <row r="319" spans="2:4" x14ac:dyDescent="0.25">
      <c r="B319" s="1">
        <f t="shared" si="18"/>
        <v>41591</v>
      </c>
      <c r="C319" s="1" t="str">
        <f>IFERROR(CONCATENATE(MONTH(B319)," ",(WEEKNUM(B319,DateCalc_WeekStartDay_ReturnType)-WEEKNUM(DATE(YEAR(B319),MONTH(B319),1),DateCalc_WeekStartDay_ReturnType)+1)," ",WEEKDAY(B319,DateCalc_WeekStartDay_ReturnType)),"")</f>
        <v>11 3 4</v>
      </c>
      <c r="D319" s="24">
        <f t="shared" si="17"/>
        <v>11</v>
      </c>
    </row>
    <row r="320" spans="2:4" x14ac:dyDescent="0.25">
      <c r="B320" s="1">
        <f t="shared" si="18"/>
        <v>41592</v>
      </c>
      <c r="C320" s="1" t="str">
        <f>IFERROR(CONCATENATE(MONTH(B320)," ",(WEEKNUM(B320,DateCalc_WeekStartDay_ReturnType)-WEEKNUM(DATE(YEAR(B320),MONTH(B320),1),DateCalc_WeekStartDay_ReturnType)+1)," ",WEEKDAY(B320,DateCalc_WeekStartDay_ReturnType)),"")</f>
        <v>11 3 5</v>
      </c>
      <c r="D320" s="24">
        <f t="shared" si="17"/>
        <v>11</v>
      </c>
    </row>
    <row r="321" spans="2:4" x14ac:dyDescent="0.25">
      <c r="B321" s="1">
        <f t="shared" si="18"/>
        <v>41593</v>
      </c>
      <c r="C321" s="1" t="str">
        <f>IFERROR(CONCATENATE(MONTH(B321)," ",(WEEKNUM(B321,DateCalc_WeekStartDay_ReturnType)-WEEKNUM(DATE(YEAR(B321),MONTH(B321),1),DateCalc_WeekStartDay_ReturnType)+1)," ",WEEKDAY(B321,DateCalc_WeekStartDay_ReturnType)),"")</f>
        <v>11 3 6</v>
      </c>
      <c r="D321" s="24">
        <f t="shared" si="17"/>
        <v>11</v>
      </c>
    </row>
    <row r="322" spans="2:4" x14ac:dyDescent="0.25">
      <c r="B322" s="1">
        <f t="shared" si="18"/>
        <v>41594</v>
      </c>
      <c r="C322" s="1" t="str">
        <f>IFERROR(CONCATENATE(MONTH(B322)," ",(WEEKNUM(B322,DateCalc_WeekStartDay_ReturnType)-WEEKNUM(DATE(YEAR(B322),MONTH(B322),1),DateCalc_WeekStartDay_ReturnType)+1)," ",WEEKDAY(B322,DateCalc_WeekStartDay_ReturnType)),"")</f>
        <v>11 3 7</v>
      </c>
      <c r="D322" s="24">
        <f t="shared" si="17"/>
        <v>11</v>
      </c>
    </row>
    <row r="323" spans="2:4" x14ac:dyDescent="0.25">
      <c r="B323" s="1">
        <f t="shared" si="18"/>
        <v>41595</v>
      </c>
      <c r="C323" s="1" t="str">
        <f>IFERROR(CONCATENATE(MONTH(B323)," ",(WEEKNUM(B323,DateCalc_WeekStartDay_ReturnType)-WEEKNUM(DATE(YEAR(B323),MONTH(B323),1),DateCalc_WeekStartDay_ReturnType)+1)," ",WEEKDAY(B323,DateCalc_WeekStartDay_ReturnType)),"")</f>
        <v>11 4 1</v>
      </c>
      <c r="D323" s="24">
        <f t="shared" si="17"/>
        <v>11</v>
      </c>
    </row>
    <row r="324" spans="2:4" x14ac:dyDescent="0.25">
      <c r="B324" s="1">
        <f t="shared" si="18"/>
        <v>41596</v>
      </c>
      <c r="C324" s="1" t="str">
        <f>IFERROR(CONCATENATE(MONTH(B324)," ",(WEEKNUM(B324,DateCalc_WeekStartDay_ReturnType)-WEEKNUM(DATE(YEAR(B324),MONTH(B324),1),DateCalc_WeekStartDay_ReturnType)+1)," ",WEEKDAY(B324,DateCalc_WeekStartDay_ReturnType)),"")</f>
        <v>11 4 2</v>
      </c>
      <c r="D324" s="24">
        <f t="shared" ref="D324:D368" si="19">IFERROR(MONTH(B324),"")</f>
        <v>11</v>
      </c>
    </row>
    <row r="325" spans="2:4" x14ac:dyDescent="0.25">
      <c r="B325" s="1">
        <f t="shared" ref="B325:B368" si="20">IF((B324+1)&gt;EOMONTH($B$3,11),"",(B324+1))</f>
        <v>41597</v>
      </c>
      <c r="C325" s="1" t="str">
        <f>IFERROR(CONCATENATE(MONTH(B325)," ",(WEEKNUM(B325,DateCalc_WeekStartDay_ReturnType)-WEEKNUM(DATE(YEAR(B325),MONTH(B325),1),DateCalc_WeekStartDay_ReturnType)+1)," ",WEEKDAY(B325,DateCalc_WeekStartDay_ReturnType)),"")</f>
        <v>11 4 3</v>
      </c>
      <c r="D325" s="24">
        <f t="shared" si="19"/>
        <v>11</v>
      </c>
    </row>
    <row r="326" spans="2:4" x14ac:dyDescent="0.25">
      <c r="B326" s="1">
        <f t="shared" si="20"/>
        <v>41598</v>
      </c>
      <c r="C326" s="1" t="str">
        <f>IFERROR(CONCATENATE(MONTH(B326)," ",(WEEKNUM(B326,DateCalc_WeekStartDay_ReturnType)-WEEKNUM(DATE(YEAR(B326),MONTH(B326),1),DateCalc_WeekStartDay_ReturnType)+1)," ",WEEKDAY(B326,DateCalc_WeekStartDay_ReturnType)),"")</f>
        <v>11 4 4</v>
      </c>
      <c r="D326" s="24">
        <f t="shared" si="19"/>
        <v>11</v>
      </c>
    </row>
    <row r="327" spans="2:4" x14ac:dyDescent="0.25">
      <c r="B327" s="1">
        <f t="shared" si="20"/>
        <v>41599</v>
      </c>
      <c r="C327" s="1" t="str">
        <f>IFERROR(CONCATENATE(MONTH(B327)," ",(WEEKNUM(B327,DateCalc_WeekStartDay_ReturnType)-WEEKNUM(DATE(YEAR(B327),MONTH(B327),1),DateCalc_WeekStartDay_ReturnType)+1)," ",WEEKDAY(B327,DateCalc_WeekStartDay_ReturnType)),"")</f>
        <v>11 4 5</v>
      </c>
      <c r="D327" s="24">
        <f t="shared" si="19"/>
        <v>11</v>
      </c>
    </row>
    <row r="328" spans="2:4" x14ac:dyDescent="0.25">
      <c r="B328" s="1">
        <f t="shared" si="20"/>
        <v>41600</v>
      </c>
      <c r="C328" s="1" t="str">
        <f>IFERROR(CONCATENATE(MONTH(B328)," ",(WEEKNUM(B328,DateCalc_WeekStartDay_ReturnType)-WEEKNUM(DATE(YEAR(B328),MONTH(B328),1),DateCalc_WeekStartDay_ReturnType)+1)," ",WEEKDAY(B328,DateCalc_WeekStartDay_ReturnType)),"")</f>
        <v>11 4 6</v>
      </c>
      <c r="D328" s="24">
        <f t="shared" si="19"/>
        <v>11</v>
      </c>
    </row>
    <row r="329" spans="2:4" x14ac:dyDescent="0.25">
      <c r="B329" s="1">
        <f t="shared" si="20"/>
        <v>41601</v>
      </c>
      <c r="C329" s="1" t="str">
        <f>IFERROR(CONCATENATE(MONTH(B329)," ",(WEEKNUM(B329,DateCalc_WeekStartDay_ReturnType)-WEEKNUM(DATE(YEAR(B329),MONTH(B329),1),DateCalc_WeekStartDay_ReturnType)+1)," ",WEEKDAY(B329,DateCalc_WeekStartDay_ReturnType)),"")</f>
        <v>11 4 7</v>
      </c>
      <c r="D329" s="24">
        <f t="shared" si="19"/>
        <v>11</v>
      </c>
    </row>
    <row r="330" spans="2:4" x14ac:dyDescent="0.25">
      <c r="B330" s="1">
        <f t="shared" si="20"/>
        <v>41602</v>
      </c>
      <c r="C330" s="1" t="str">
        <f>IFERROR(CONCATENATE(MONTH(B330)," ",(WEEKNUM(B330,DateCalc_WeekStartDay_ReturnType)-WEEKNUM(DATE(YEAR(B330),MONTH(B330),1),DateCalc_WeekStartDay_ReturnType)+1)," ",WEEKDAY(B330,DateCalc_WeekStartDay_ReturnType)),"")</f>
        <v>11 5 1</v>
      </c>
      <c r="D330" s="24">
        <f t="shared" si="19"/>
        <v>11</v>
      </c>
    </row>
    <row r="331" spans="2:4" x14ac:dyDescent="0.25">
      <c r="B331" s="1">
        <f t="shared" si="20"/>
        <v>41603</v>
      </c>
      <c r="C331" s="1" t="str">
        <f>IFERROR(CONCATENATE(MONTH(B331)," ",(WEEKNUM(B331,DateCalc_WeekStartDay_ReturnType)-WEEKNUM(DATE(YEAR(B331),MONTH(B331),1),DateCalc_WeekStartDay_ReturnType)+1)," ",WEEKDAY(B331,DateCalc_WeekStartDay_ReturnType)),"")</f>
        <v>11 5 2</v>
      </c>
      <c r="D331" s="24">
        <f t="shared" si="19"/>
        <v>11</v>
      </c>
    </row>
    <row r="332" spans="2:4" x14ac:dyDescent="0.25">
      <c r="B332" s="1">
        <f t="shared" si="20"/>
        <v>41604</v>
      </c>
      <c r="C332" s="1" t="str">
        <f>IFERROR(CONCATENATE(MONTH(B332)," ",(WEEKNUM(B332,DateCalc_WeekStartDay_ReturnType)-WEEKNUM(DATE(YEAR(B332),MONTH(B332),1),DateCalc_WeekStartDay_ReturnType)+1)," ",WEEKDAY(B332,DateCalc_WeekStartDay_ReturnType)),"")</f>
        <v>11 5 3</v>
      </c>
      <c r="D332" s="24">
        <f t="shared" si="19"/>
        <v>11</v>
      </c>
    </row>
    <row r="333" spans="2:4" x14ac:dyDescent="0.25">
      <c r="B333" s="1">
        <f t="shared" si="20"/>
        <v>41605</v>
      </c>
      <c r="C333" s="1" t="str">
        <f>IFERROR(CONCATENATE(MONTH(B333)," ",(WEEKNUM(B333,DateCalc_WeekStartDay_ReturnType)-WEEKNUM(DATE(YEAR(B333),MONTH(B333),1),DateCalc_WeekStartDay_ReturnType)+1)," ",WEEKDAY(B333,DateCalc_WeekStartDay_ReturnType)),"")</f>
        <v>11 5 4</v>
      </c>
      <c r="D333" s="24">
        <f t="shared" si="19"/>
        <v>11</v>
      </c>
    </row>
    <row r="334" spans="2:4" x14ac:dyDescent="0.25">
      <c r="B334" s="1">
        <f t="shared" si="20"/>
        <v>41606</v>
      </c>
      <c r="C334" s="1" t="str">
        <f>IFERROR(CONCATENATE(MONTH(B334)," ",(WEEKNUM(B334,DateCalc_WeekStartDay_ReturnType)-WEEKNUM(DATE(YEAR(B334),MONTH(B334),1),DateCalc_WeekStartDay_ReturnType)+1)," ",WEEKDAY(B334,DateCalc_WeekStartDay_ReturnType)),"")</f>
        <v>11 5 5</v>
      </c>
      <c r="D334" s="24">
        <f t="shared" si="19"/>
        <v>11</v>
      </c>
    </row>
    <row r="335" spans="2:4" x14ac:dyDescent="0.25">
      <c r="B335" s="1">
        <f t="shared" si="20"/>
        <v>41607</v>
      </c>
      <c r="C335" s="1" t="str">
        <f>IFERROR(CONCATENATE(MONTH(B335)," ",(WEEKNUM(B335,DateCalc_WeekStartDay_ReturnType)-WEEKNUM(DATE(YEAR(B335),MONTH(B335),1),DateCalc_WeekStartDay_ReturnType)+1)," ",WEEKDAY(B335,DateCalc_WeekStartDay_ReturnType)),"")</f>
        <v>11 5 6</v>
      </c>
      <c r="D335" s="24">
        <f t="shared" si="19"/>
        <v>11</v>
      </c>
    </row>
    <row r="336" spans="2:4" x14ac:dyDescent="0.25">
      <c r="B336" s="1">
        <f t="shared" si="20"/>
        <v>41608</v>
      </c>
      <c r="C336" s="1" t="str">
        <f>IFERROR(CONCATENATE(MONTH(B336)," ",(WEEKNUM(B336,DateCalc_WeekStartDay_ReturnType)-WEEKNUM(DATE(YEAR(B336),MONTH(B336),1),DateCalc_WeekStartDay_ReturnType)+1)," ",WEEKDAY(B336,DateCalc_WeekStartDay_ReturnType)),"")</f>
        <v>11 5 7</v>
      </c>
      <c r="D336" s="24">
        <f t="shared" si="19"/>
        <v>11</v>
      </c>
    </row>
    <row r="337" spans="2:4" x14ac:dyDescent="0.25">
      <c r="B337" s="1">
        <f t="shared" si="20"/>
        <v>41609</v>
      </c>
      <c r="C337" s="1" t="str">
        <f>IFERROR(CONCATENATE(MONTH(B337)," ",(WEEKNUM(B337,DateCalc_WeekStartDay_ReturnType)-WEEKNUM(DATE(YEAR(B337),MONTH(B337),1),DateCalc_WeekStartDay_ReturnType)+1)," ",WEEKDAY(B337,DateCalc_WeekStartDay_ReturnType)),"")</f>
        <v>12 1 1</v>
      </c>
      <c r="D337" s="24">
        <f t="shared" si="19"/>
        <v>12</v>
      </c>
    </row>
    <row r="338" spans="2:4" x14ac:dyDescent="0.25">
      <c r="B338" s="1">
        <f t="shared" si="20"/>
        <v>41610</v>
      </c>
      <c r="C338" s="1" t="str">
        <f>IFERROR(CONCATENATE(MONTH(B338)," ",(WEEKNUM(B338,DateCalc_WeekStartDay_ReturnType)-WEEKNUM(DATE(YEAR(B338),MONTH(B338),1),DateCalc_WeekStartDay_ReturnType)+1)," ",WEEKDAY(B338,DateCalc_WeekStartDay_ReturnType)),"")</f>
        <v>12 1 2</v>
      </c>
      <c r="D338" s="24">
        <f t="shared" si="19"/>
        <v>12</v>
      </c>
    </row>
    <row r="339" spans="2:4" x14ac:dyDescent="0.25">
      <c r="B339" s="1">
        <f t="shared" si="20"/>
        <v>41611</v>
      </c>
      <c r="C339" s="1" t="str">
        <f>IFERROR(CONCATENATE(MONTH(B339)," ",(WEEKNUM(B339,DateCalc_WeekStartDay_ReturnType)-WEEKNUM(DATE(YEAR(B339),MONTH(B339),1),DateCalc_WeekStartDay_ReturnType)+1)," ",WEEKDAY(B339,DateCalc_WeekStartDay_ReturnType)),"")</f>
        <v>12 1 3</v>
      </c>
      <c r="D339" s="24">
        <f t="shared" si="19"/>
        <v>12</v>
      </c>
    </row>
    <row r="340" spans="2:4" x14ac:dyDescent="0.25">
      <c r="B340" s="1">
        <f t="shared" si="20"/>
        <v>41612</v>
      </c>
      <c r="C340" s="1" t="str">
        <f>IFERROR(CONCATENATE(MONTH(B340)," ",(WEEKNUM(B340,DateCalc_WeekStartDay_ReturnType)-WEEKNUM(DATE(YEAR(B340),MONTH(B340),1),DateCalc_WeekStartDay_ReturnType)+1)," ",WEEKDAY(B340,DateCalc_WeekStartDay_ReturnType)),"")</f>
        <v>12 1 4</v>
      </c>
      <c r="D340" s="24">
        <f t="shared" si="19"/>
        <v>12</v>
      </c>
    </row>
    <row r="341" spans="2:4" x14ac:dyDescent="0.25">
      <c r="B341" s="1">
        <f t="shared" si="20"/>
        <v>41613</v>
      </c>
      <c r="C341" s="1" t="str">
        <f>IFERROR(CONCATENATE(MONTH(B341)," ",(WEEKNUM(B341,DateCalc_WeekStartDay_ReturnType)-WEEKNUM(DATE(YEAR(B341),MONTH(B341),1),DateCalc_WeekStartDay_ReturnType)+1)," ",WEEKDAY(B341,DateCalc_WeekStartDay_ReturnType)),"")</f>
        <v>12 1 5</v>
      </c>
      <c r="D341" s="24">
        <f t="shared" si="19"/>
        <v>12</v>
      </c>
    </row>
    <row r="342" spans="2:4" x14ac:dyDescent="0.25">
      <c r="B342" s="1">
        <f t="shared" si="20"/>
        <v>41614</v>
      </c>
      <c r="C342" s="1" t="str">
        <f>IFERROR(CONCATENATE(MONTH(B342)," ",(WEEKNUM(B342,DateCalc_WeekStartDay_ReturnType)-WEEKNUM(DATE(YEAR(B342),MONTH(B342),1),DateCalc_WeekStartDay_ReturnType)+1)," ",WEEKDAY(B342,DateCalc_WeekStartDay_ReturnType)),"")</f>
        <v>12 1 6</v>
      </c>
      <c r="D342" s="24">
        <f t="shared" si="19"/>
        <v>12</v>
      </c>
    </row>
    <row r="343" spans="2:4" x14ac:dyDescent="0.25">
      <c r="B343" s="1">
        <f t="shared" si="20"/>
        <v>41615</v>
      </c>
      <c r="C343" s="1" t="str">
        <f>IFERROR(CONCATENATE(MONTH(B343)," ",(WEEKNUM(B343,DateCalc_WeekStartDay_ReturnType)-WEEKNUM(DATE(YEAR(B343),MONTH(B343),1),DateCalc_WeekStartDay_ReturnType)+1)," ",WEEKDAY(B343,DateCalc_WeekStartDay_ReturnType)),"")</f>
        <v>12 1 7</v>
      </c>
      <c r="D343" s="24">
        <f t="shared" si="19"/>
        <v>12</v>
      </c>
    </row>
    <row r="344" spans="2:4" x14ac:dyDescent="0.25">
      <c r="B344" s="1">
        <f t="shared" si="20"/>
        <v>41616</v>
      </c>
      <c r="C344" s="1" t="str">
        <f>IFERROR(CONCATENATE(MONTH(B344)," ",(WEEKNUM(B344,DateCalc_WeekStartDay_ReturnType)-WEEKNUM(DATE(YEAR(B344),MONTH(B344),1),DateCalc_WeekStartDay_ReturnType)+1)," ",WEEKDAY(B344,DateCalc_WeekStartDay_ReturnType)),"")</f>
        <v>12 2 1</v>
      </c>
      <c r="D344" s="24">
        <f t="shared" si="19"/>
        <v>12</v>
      </c>
    </row>
    <row r="345" spans="2:4" x14ac:dyDescent="0.25">
      <c r="B345" s="1">
        <f t="shared" si="20"/>
        <v>41617</v>
      </c>
      <c r="C345" s="1" t="str">
        <f>IFERROR(CONCATENATE(MONTH(B345)," ",(WEEKNUM(B345,DateCalc_WeekStartDay_ReturnType)-WEEKNUM(DATE(YEAR(B345),MONTH(B345),1),DateCalc_WeekStartDay_ReturnType)+1)," ",WEEKDAY(B345,DateCalc_WeekStartDay_ReturnType)),"")</f>
        <v>12 2 2</v>
      </c>
      <c r="D345" s="24">
        <f t="shared" si="19"/>
        <v>12</v>
      </c>
    </row>
    <row r="346" spans="2:4" x14ac:dyDescent="0.25">
      <c r="B346" s="1">
        <f t="shared" si="20"/>
        <v>41618</v>
      </c>
      <c r="C346" s="1" t="str">
        <f>IFERROR(CONCATENATE(MONTH(B346)," ",(WEEKNUM(B346,DateCalc_WeekStartDay_ReturnType)-WEEKNUM(DATE(YEAR(B346),MONTH(B346),1),DateCalc_WeekStartDay_ReturnType)+1)," ",WEEKDAY(B346,DateCalc_WeekStartDay_ReturnType)),"")</f>
        <v>12 2 3</v>
      </c>
      <c r="D346" s="24">
        <f t="shared" si="19"/>
        <v>12</v>
      </c>
    </row>
    <row r="347" spans="2:4" x14ac:dyDescent="0.25">
      <c r="B347" s="1">
        <f t="shared" si="20"/>
        <v>41619</v>
      </c>
      <c r="C347" s="1" t="str">
        <f>IFERROR(CONCATENATE(MONTH(B347)," ",(WEEKNUM(B347,DateCalc_WeekStartDay_ReturnType)-WEEKNUM(DATE(YEAR(B347),MONTH(B347),1),DateCalc_WeekStartDay_ReturnType)+1)," ",WEEKDAY(B347,DateCalc_WeekStartDay_ReturnType)),"")</f>
        <v>12 2 4</v>
      </c>
      <c r="D347" s="24">
        <f t="shared" si="19"/>
        <v>12</v>
      </c>
    </row>
    <row r="348" spans="2:4" x14ac:dyDescent="0.25">
      <c r="B348" s="1">
        <f t="shared" si="20"/>
        <v>41620</v>
      </c>
      <c r="C348" s="1" t="str">
        <f>IFERROR(CONCATENATE(MONTH(B348)," ",(WEEKNUM(B348,DateCalc_WeekStartDay_ReturnType)-WEEKNUM(DATE(YEAR(B348),MONTH(B348),1),DateCalc_WeekStartDay_ReturnType)+1)," ",WEEKDAY(B348,DateCalc_WeekStartDay_ReturnType)),"")</f>
        <v>12 2 5</v>
      </c>
      <c r="D348" s="24">
        <f t="shared" si="19"/>
        <v>12</v>
      </c>
    </row>
    <row r="349" spans="2:4" x14ac:dyDescent="0.25">
      <c r="B349" s="1">
        <f t="shared" si="20"/>
        <v>41621</v>
      </c>
      <c r="C349" s="1" t="str">
        <f>IFERROR(CONCATENATE(MONTH(B349)," ",(WEEKNUM(B349,DateCalc_WeekStartDay_ReturnType)-WEEKNUM(DATE(YEAR(B349),MONTH(B349),1),DateCalc_WeekStartDay_ReturnType)+1)," ",WEEKDAY(B349,DateCalc_WeekStartDay_ReturnType)),"")</f>
        <v>12 2 6</v>
      </c>
      <c r="D349" s="24">
        <f t="shared" si="19"/>
        <v>12</v>
      </c>
    </row>
    <row r="350" spans="2:4" x14ac:dyDescent="0.25">
      <c r="B350" s="1">
        <f t="shared" si="20"/>
        <v>41622</v>
      </c>
      <c r="C350" s="1" t="str">
        <f>IFERROR(CONCATENATE(MONTH(B350)," ",(WEEKNUM(B350,DateCalc_WeekStartDay_ReturnType)-WEEKNUM(DATE(YEAR(B350),MONTH(B350),1),DateCalc_WeekStartDay_ReturnType)+1)," ",WEEKDAY(B350,DateCalc_WeekStartDay_ReturnType)),"")</f>
        <v>12 2 7</v>
      </c>
      <c r="D350" s="24">
        <f t="shared" si="19"/>
        <v>12</v>
      </c>
    </row>
    <row r="351" spans="2:4" x14ac:dyDescent="0.25">
      <c r="B351" s="1">
        <f t="shared" si="20"/>
        <v>41623</v>
      </c>
      <c r="C351" s="1" t="str">
        <f>IFERROR(CONCATENATE(MONTH(B351)," ",(WEEKNUM(B351,DateCalc_WeekStartDay_ReturnType)-WEEKNUM(DATE(YEAR(B351),MONTH(B351),1),DateCalc_WeekStartDay_ReturnType)+1)," ",WEEKDAY(B351,DateCalc_WeekStartDay_ReturnType)),"")</f>
        <v>12 3 1</v>
      </c>
      <c r="D351" s="24">
        <f t="shared" si="19"/>
        <v>12</v>
      </c>
    </row>
    <row r="352" spans="2:4" x14ac:dyDescent="0.25">
      <c r="B352" s="1">
        <f t="shared" si="20"/>
        <v>41624</v>
      </c>
      <c r="C352" s="1" t="str">
        <f>IFERROR(CONCATENATE(MONTH(B352)," ",(WEEKNUM(B352,DateCalc_WeekStartDay_ReturnType)-WEEKNUM(DATE(YEAR(B352),MONTH(B352),1),DateCalc_WeekStartDay_ReturnType)+1)," ",WEEKDAY(B352,DateCalc_WeekStartDay_ReturnType)),"")</f>
        <v>12 3 2</v>
      </c>
      <c r="D352" s="24">
        <f t="shared" si="19"/>
        <v>12</v>
      </c>
    </row>
    <row r="353" spans="2:4" x14ac:dyDescent="0.25">
      <c r="B353" s="1">
        <f t="shared" si="20"/>
        <v>41625</v>
      </c>
      <c r="C353" s="1" t="str">
        <f>IFERROR(CONCATENATE(MONTH(B353)," ",(WEEKNUM(B353,DateCalc_WeekStartDay_ReturnType)-WEEKNUM(DATE(YEAR(B353),MONTH(B353),1),DateCalc_WeekStartDay_ReturnType)+1)," ",WEEKDAY(B353,DateCalc_WeekStartDay_ReturnType)),"")</f>
        <v>12 3 3</v>
      </c>
      <c r="D353" s="24">
        <f t="shared" si="19"/>
        <v>12</v>
      </c>
    </row>
    <row r="354" spans="2:4" x14ac:dyDescent="0.25">
      <c r="B354" s="1">
        <f t="shared" si="20"/>
        <v>41626</v>
      </c>
      <c r="C354" s="1" t="str">
        <f>IFERROR(CONCATENATE(MONTH(B354)," ",(WEEKNUM(B354,DateCalc_WeekStartDay_ReturnType)-WEEKNUM(DATE(YEAR(B354),MONTH(B354),1),DateCalc_WeekStartDay_ReturnType)+1)," ",WEEKDAY(B354,DateCalc_WeekStartDay_ReturnType)),"")</f>
        <v>12 3 4</v>
      </c>
      <c r="D354" s="24">
        <f t="shared" si="19"/>
        <v>12</v>
      </c>
    </row>
    <row r="355" spans="2:4" x14ac:dyDescent="0.25">
      <c r="B355" s="1">
        <f t="shared" si="20"/>
        <v>41627</v>
      </c>
      <c r="C355" s="1" t="str">
        <f>IFERROR(CONCATENATE(MONTH(B355)," ",(WEEKNUM(B355,DateCalc_WeekStartDay_ReturnType)-WEEKNUM(DATE(YEAR(B355),MONTH(B355),1),DateCalc_WeekStartDay_ReturnType)+1)," ",WEEKDAY(B355,DateCalc_WeekStartDay_ReturnType)),"")</f>
        <v>12 3 5</v>
      </c>
      <c r="D355" s="24">
        <f t="shared" si="19"/>
        <v>12</v>
      </c>
    </row>
    <row r="356" spans="2:4" x14ac:dyDescent="0.25">
      <c r="B356" s="1">
        <f t="shared" si="20"/>
        <v>41628</v>
      </c>
      <c r="C356" s="1" t="str">
        <f>IFERROR(CONCATENATE(MONTH(B356)," ",(WEEKNUM(B356,DateCalc_WeekStartDay_ReturnType)-WEEKNUM(DATE(YEAR(B356),MONTH(B356),1),DateCalc_WeekStartDay_ReturnType)+1)," ",WEEKDAY(B356,DateCalc_WeekStartDay_ReturnType)),"")</f>
        <v>12 3 6</v>
      </c>
      <c r="D356" s="24">
        <f t="shared" si="19"/>
        <v>12</v>
      </c>
    </row>
    <row r="357" spans="2:4" x14ac:dyDescent="0.25">
      <c r="B357" s="1">
        <f t="shared" si="20"/>
        <v>41629</v>
      </c>
      <c r="C357" s="1" t="str">
        <f>IFERROR(CONCATENATE(MONTH(B357)," ",(WEEKNUM(B357,DateCalc_WeekStartDay_ReturnType)-WEEKNUM(DATE(YEAR(B357),MONTH(B357),1),DateCalc_WeekStartDay_ReturnType)+1)," ",WEEKDAY(B357,DateCalc_WeekStartDay_ReturnType)),"")</f>
        <v>12 3 7</v>
      </c>
      <c r="D357" s="24">
        <f t="shared" si="19"/>
        <v>12</v>
      </c>
    </row>
    <row r="358" spans="2:4" x14ac:dyDescent="0.25">
      <c r="B358" s="1">
        <f t="shared" si="20"/>
        <v>41630</v>
      </c>
      <c r="C358" s="1" t="str">
        <f>IFERROR(CONCATENATE(MONTH(B358)," ",(WEEKNUM(B358,DateCalc_WeekStartDay_ReturnType)-WEEKNUM(DATE(YEAR(B358),MONTH(B358),1),DateCalc_WeekStartDay_ReturnType)+1)," ",WEEKDAY(B358,DateCalc_WeekStartDay_ReturnType)),"")</f>
        <v>12 4 1</v>
      </c>
      <c r="D358" s="24">
        <f t="shared" si="19"/>
        <v>12</v>
      </c>
    </row>
    <row r="359" spans="2:4" x14ac:dyDescent="0.25">
      <c r="B359" s="1">
        <f t="shared" si="20"/>
        <v>41631</v>
      </c>
      <c r="C359" s="1" t="str">
        <f>IFERROR(CONCATENATE(MONTH(B359)," ",(WEEKNUM(B359,DateCalc_WeekStartDay_ReturnType)-WEEKNUM(DATE(YEAR(B359),MONTH(B359),1),DateCalc_WeekStartDay_ReturnType)+1)," ",WEEKDAY(B359,DateCalc_WeekStartDay_ReturnType)),"")</f>
        <v>12 4 2</v>
      </c>
      <c r="D359" s="24">
        <f t="shared" si="19"/>
        <v>12</v>
      </c>
    </row>
    <row r="360" spans="2:4" x14ac:dyDescent="0.25">
      <c r="B360" s="1">
        <f t="shared" si="20"/>
        <v>41632</v>
      </c>
      <c r="C360" s="1" t="str">
        <f>IFERROR(CONCATENATE(MONTH(B360)," ",(WEEKNUM(B360,DateCalc_WeekStartDay_ReturnType)-WEEKNUM(DATE(YEAR(B360),MONTH(B360),1),DateCalc_WeekStartDay_ReturnType)+1)," ",WEEKDAY(B360,DateCalc_WeekStartDay_ReturnType)),"")</f>
        <v>12 4 3</v>
      </c>
      <c r="D360" s="24">
        <f t="shared" si="19"/>
        <v>12</v>
      </c>
    </row>
    <row r="361" spans="2:4" x14ac:dyDescent="0.25">
      <c r="B361" s="1">
        <f t="shared" si="20"/>
        <v>41633</v>
      </c>
      <c r="C361" s="1" t="str">
        <f>IFERROR(CONCATENATE(MONTH(B361)," ",(WEEKNUM(B361,DateCalc_WeekStartDay_ReturnType)-WEEKNUM(DATE(YEAR(B361),MONTH(B361),1),DateCalc_WeekStartDay_ReturnType)+1)," ",WEEKDAY(B361,DateCalc_WeekStartDay_ReturnType)),"")</f>
        <v>12 4 4</v>
      </c>
      <c r="D361" s="24">
        <f t="shared" si="19"/>
        <v>12</v>
      </c>
    </row>
    <row r="362" spans="2:4" x14ac:dyDescent="0.25">
      <c r="B362" s="1">
        <f t="shared" si="20"/>
        <v>41634</v>
      </c>
      <c r="C362" s="1" t="str">
        <f>IFERROR(CONCATENATE(MONTH(B362)," ",(WEEKNUM(B362,DateCalc_WeekStartDay_ReturnType)-WEEKNUM(DATE(YEAR(B362),MONTH(B362),1),DateCalc_WeekStartDay_ReturnType)+1)," ",WEEKDAY(B362,DateCalc_WeekStartDay_ReturnType)),"")</f>
        <v>12 4 5</v>
      </c>
      <c r="D362" s="24">
        <f t="shared" si="19"/>
        <v>12</v>
      </c>
    </row>
    <row r="363" spans="2:4" x14ac:dyDescent="0.25">
      <c r="B363" s="1">
        <f t="shared" si="20"/>
        <v>41635</v>
      </c>
      <c r="C363" s="1" t="str">
        <f>IFERROR(CONCATENATE(MONTH(B363)," ",(WEEKNUM(B363,DateCalc_WeekStartDay_ReturnType)-WEEKNUM(DATE(YEAR(B363),MONTH(B363),1),DateCalc_WeekStartDay_ReturnType)+1)," ",WEEKDAY(B363,DateCalc_WeekStartDay_ReturnType)),"")</f>
        <v>12 4 6</v>
      </c>
      <c r="D363" s="24">
        <f t="shared" si="19"/>
        <v>12</v>
      </c>
    </row>
    <row r="364" spans="2:4" x14ac:dyDescent="0.25">
      <c r="B364" s="1">
        <f t="shared" si="20"/>
        <v>41636</v>
      </c>
      <c r="C364" s="1" t="str">
        <f>IFERROR(CONCATENATE(MONTH(B364)," ",(WEEKNUM(B364,DateCalc_WeekStartDay_ReturnType)-WEEKNUM(DATE(YEAR(B364),MONTH(B364),1),DateCalc_WeekStartDay_ReturnType)+1)," ",WEEKDAY(B364,DateCalc_WeekStartDay_ReturnType)),"")</f>
        <v>12 4 7</v>
      </c>
      <c r="D364" s="24">
        <f t="shared" si="19"/>
        <v>12</v>
      </c>
    </row>
    <row r="365" spans="2:4" x14ac:dyDescent="0.25">
      <c r="B365" s="1">
        <f t="shared" si="20"/>
        <v>41637</v>
      </c>
      <c r="C365" s="1" t="str">
        <f>IFERROR(CONCATENATE(MONTH(B365)," ",(WEEKNUM(B365,DateCalc_WeekStartDay_ReturnType)-WEEKNUM(DATE(YEAR(B365),MONTH(B365),1),DateCalc_WeekStartDay_ReturnType)+1)," ",WEEKDAY(B365,DateCalc_WeekStartDay_ReturnType)),"")</f>
        <v>12 5 1</v>
      </c>
      <c r="D365" s="24">
        <f t="shared" si="19"/>
        <v>12</v>
      </c>
    </row>
    <row r="366" spans="2:4" x14ac:dyDescent="0.25">
      <c r="B366" s="1">
        <f t="shared" si="20"/>
        <v>41638</v>
      </c>
      <c r="C366" s="1" t="str">
        <f>IFERROR(CONCATENATE(MONTH(B366)," ",(WEEKNUM(B366,DateCalc_WeekStartDay_ReturnType)-WEEKNUM(DATE(YEAR(B366),MONTH(B366),1),DateCalc_WeekStartDay_ReturnType)+1)," ",WEEKDAY(B366,DateCalc_WeekStartDay_ReturnType)),"")</f>
        <v>12 5 2</v>
      </c>
      <c r="D366" s="24">
        <f t="shared" si="19"/>
        <v>12</v>
      </c>
    </row>
    <row r="367" spans="2:4" x14ac:dyDescent="0.25">
      <c r="B367" s="1">
        <f t="shared" si="20"/>
        <v>41639</v>
      </c>
      <c r="C367" s="1" t="str">
        <f>IFERROR(CONCATENATE(MONTH(B367)," ",(WEEKNUM(B367,DateCalc_WeekStartDay_ReturnType)-WEEKNUM(DATE(YEAR(B367),MONTH(B367),1),DateCalc_WeekStartDay_ReturnType)+1)," ",WEEKDAY(B367,DateCalc_WeekStartDay_ReturnType)),"")</f>
        <v>12 5 3</v>
      </c>
      <c r="D367" s="24">
        <f t="shared" si="19"/>
        <v>12</v>
      </c>
    </row>
    <row r="368" spans="2:4" x14ac:dyDescent="0.25">
      <c r="B368" s="1" t="str">
        <f t="shared" si="20"/>
        <v/>
      </c>
      <c r="C368" s="1" t="str">
        <f>IFERROR(CONCATENATE(MONTH(B368)," ",(WEEKNUM(B368,DateCalc_WeekStartDay_ReturnType)-WEEKNUM(DATE(YEAR(B368),MONTH(B368),1),DateCalc_WeekStartDay_ReturnType)+1)," ",WEEKDAY(B368,DateCalc_WeekStartDay_ReturnType)),"")</f>
        <v/>
      </c>
      <c r="D368" s="24" t="str">
        <f t="shared" si="19"/>
        <v/>
      </c>
    </row>
    <row r="369" spans="2:2" x14ac:dyDescent="0.25">
      <c r="B369" s="3"/>
    </row>
  </sheetData>
  <mergeCells count="3">
    <mergeCell ref="M23:M27"/>
    <mergeCell ref="M3:M22"/>
    <mergeCell ref="M28:M47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23</vt:i4>
      </vt:variant>
    </vt:vector>
  </HeadingPairs>
  <TitlesOfParts>
    <vt:vector size="26" baseType="lpstr">
      <vt:lpstr>Inputs</vt:lpstr>
      <vt:lpstr>12Month_Calendar_US</vt:lpstr>
      <vt:lpstr>data</vt:lpstr>
      <vt:lpstr>Dates</vt:lpstr>
      <vt:lpstr>Input_Events</vt:lpstr>
      <vt:lpstr>InputMonth</vt:lpstr>
      <vt:lpstr>InputName</vt:lpstr>
      <vt:lpstr>InputWeekStartDay</vt:lpstr>
      <vt:lpstr>InputYear</vt:lpstr>
      <vt:lpstr>'12Month_Calendar_US'!Month_Headers</vt:lpstr>
      <vt:lpstr>Month1_Dates</vt:lpstr>
      <vt:lpstr>Month10_Dates</vt:lpstr>
      <vt:lpstr>Month11_Dates</vt:lpstr>
      <vt:lpstr>Month12_Dates</vt:lpstr>
      <vt:lpstr>Month2_Dates</vt:lpstr>
      <vt:lpstr>Month3_Dates</vt:lpstr>
      <vt:lpstr>Month4_Dates</vt:lpstr>
      <vt:lpstr>Month5_Dates</vt:lpstr>
      <vt:lpstr>Month6_Dates</vt:lpstr>
      <vt:lpstr>Month7_Dates</vt:lpstr>
      <vt:lpstr>Month8_Dates</vt:lpstr>
      <vt:lpstr>Month9_Dates</vt:lpstr>
      <vt:lpstr>NationalHolidays</vt:lpstr>
      <vt:lpstr>PEvents</vt:lpstr>
      <vt:lpstr>'12Month_Calendar_US'!Print_Area</vt:lpstr>
      <vt:lpstr>WeekDayHeader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DinoSasi</dc:creator>
  <cp:lastModifiedBy>DinoSasi</cp:lastModifiedBy>
  <cp:lastPrinted>2013-01-03T08:35:58Z</cp:lastPrinted>
  <dcterms:created xsi:type="dcterms:W3CDTF">2012-09-08T04:04:28Z</dcterms:created>
  <dcterms:modified xsi:type="dcterms:W3CDTF">2013-04-10T23:56:26Z</dcterms:modified>
</cp:coreProperties>
</file>