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2.xml" ContentType="application/vnd.openxmlformats-officedocument.drawingml.chartshapes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Full Design of Experiment 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'Full Design of Experiment '!$A$1:$V$56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I11" i="4" l="1"/>
  <c r="B13" i="4"/>
  <c r="C13" i="4"/>
  <c r="D13" i="4"/>
  <c r="S13" i="4"/>
  <c r="T13" i="4"/>
  <c r="V13" i="4"/>
  <c r="U13" i="4" s="1"/>
  <c r="B14" i="4"/>
  <c r="C14" i="4"/>
  <c r="D14" i="4"/>
  <c r="S14" i="4"/>
  <c r="U21" i="4" s="1"/>
  <c r="T14" i="4"/>
  <c r="U14" i="4"/>
  <c r="V14" i="4"/>
  <c r="B15" i="4"/>
  <c r="C15" i="4"/>
  <c r="D15" i="4"/>
  <c r="S15" i="4"/>
  <c r="T15" i="4"/>
  <c r="V15" i="4"/>
  <c r="U15" i="4" s="1"/>
  <c r="B16" i="4"/>
  <c r="C16" i="4"/>
  <c r="D16" i="4"/>
  <c r="S16" i="4"/>
  <c r="E21" i="4" s="1"/>
  <c r="T16" i="4"/>
  <c r="U16" i="4"/>
  <c r="V16" i="4"/>
  <c r="B17" i="4"/>
  <c r="C17" i="4"/>
  <c r="D17" i="4"/>
  <c r="S17" i="4"/>
  <c r="T17" i="4"/>
  <c r="V17" i="4"/>
  <c r="U17" i="4" s="1"/>
  <c r="B18" i="4"/>
  <c r="C18" i="4"/>
  <c r="D18" i="4"/>
  <c r="S18" i="4"/>
  <c r="G22" i="4" s="1"/>
  <c r="T18" i="4"/>
  <c r="U18" i="4"/>
  <c r="V18" i="4"/>
  <c r="B19" i="4"/>
  <c r="C19" i="4"/>
  <c r="D19" i="4"/>
  <c r="S19" i="4"/>
  <c r="T19" i="4"/>
  <c r="V19" i="4"/>
  <c r="U19" i="4" s="1"/>
  <c r="B20" i="4"/>
  <c r="C20" i="4"/>
  <c r="D20" i="4"/>
  <c r="S20" i="4"/>
  <c r="T20" i="4"/>
  <c r="U20" i="4"/>
  <c r="V20" i="4"/>
  <c r="B21" i="4"/>
  <c r="D21" i="4"/>
  <c r="F21" i="4"/>
  <c r="H21" i="4"/>
  <c r="B22" i="4"/>
  <c r="B23" i="4" s="1"/>
  <c r="D22" i="4"/>
  <c r="D23" i="4" s="1"/>
  <c r="F22" i="4"/>
  <c r="F23" i="4" s="1"/>
  <c r="H22" i="4"/>
  <c r="H23" i="4" s="1"/>
  <c r="M22" i="4"/>
  <c r="P22" i="4"/>
  <c r="U22" i="4"/>
  <c r="J23" i="4"/>
  <c r="P23" i="4"/>
  <c r="G23" i="4" l="1"/>
  <c r="U23" i="4"/>
  <c r="C22" i="4"/>
  <c r="G21" i="4"/>
  <c r="C21" i="4"/>
  <c r="M23" i="4"/>
  <c r="J22" i="4"/>
  <c r="E22" i="4"/>
  <c r="C23" i="4" l="1"/>
  <c r="E23" i="4"/>
</calcChain>
</file>

<file path=xl/comments1.xml><?xml version="1.0" encoding="utf-8"?>
<comments xmlns="http://schemas.openxmlformats.org/spreadsheetml/2006/main">
  <authors>
    <author>Joerg</author>
    <author>Joerg Muenzing</author>
  </authors>
  <commentList>
    <comment ref="A4" authorId="0">
      <text>
        <r>
          <rPr>
            <b/>
            <u/>
            <sz val="8"/>
            <color indexed="81"/>
            <rFont val="Tahoma"/>
            <family val="2"/>
          </rPr>
          <t>Design of Experiment (DOE) - General</t>
        </r>
        <r>
          <rPr>
            <sz val="8"/>
            <color indexed="81"/>
            <rFont val="Tahoma"/>
            <family val="2"/>
          </rPr>
          <t xml:space="preserve">
1. Structured method to determine how inputs affect output.
2. To obtain maximum amount of information by consuming minimum amount of resources.
3. Determine key-factors (inputs) that have the greatest influence on process-output. 
4. Find optimal input-settings (temp, pressure, speed etc) to achieve maximum output (yield, weight, length, cycle-time etc).
</t>
        </r>
        <r>
          <rPr>
            <u/>
            <sz val="8"/>
            <color indexed="81"/>
            <rFont val="Tahoma"/>
            <family val="2"/>
          </rPr>
          <t>Terminology:</t>
        </r>
        <r>
          <rPr>
            <sz val="8"/>
            <color indexed="81"/>
            <rFont val="Tahoma"/>
            <family val="2"/>
          </rPr>
          <t xml:space="preserve">
Response = output variable
Factor = controllable input variable
Level = magnitude of a quantitative factor (60/70) or qualitative factor (on/off, vendor-A/B) 
Trial = experiment with specific combination of factors and levels, also called: Run or Treatment
Replicate = repetition of an experiment under similar/identical conditions
</t>
        </r>
        <r>
          <rPr>
            <u/>
            <sz val="8"/>
            <color indexed="81"/>
            <rFont val="Tahoma"/>
            <family val="2"/>
          </rPr>
          <t>Fundamentals:</t>
        </r>
        <r>
          <rPr>
            <sz val="8"/>
            <color indexed="81"/>
            <rFont val="Tahoma"/>
            <family val="2"/>
          </rPr>
          <t xml:space="preserve">
1. Select the appropriate output variable
2. Validate the measurement system, ensure precision and repeatability is acceptable
3. Determine input-variables at "+" and "-" level (factor-levels)
4. Run trials under tightly controlled conditions
</t>
        </r>
        <r>
          <rPr>
            <u/>
            <sz val="8"/>
            <color indexed="81"/>
            <rFont val="Tahoma"/>
            <family val="2"/>
          </rPr>
          <t>Full vs. Fractional Experiment:</t>
        </r>
        <r>
          <rPr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Full</t>
        </r>
        <r>
          <rPr>
            <sz val="8"/>
            <color indexed="81"/>
            <rFont val="Tahoma"/>
            <family val="2"/>
          </rPr>
          <t xml:space="preserve"> Factorial Experiment = high resolution to assess main factors and interactions between main factors, requires large number of trials. </t>
        </r>
        <r>
          <rPr>
            <b/>
            <sz val="8"/>
            <color indexed="81"/>
            <rFont val="Tahoma"/>
            <family val="2"/>
          </rPr>
          <t>Fractional</t>
        </r>
        <r>
          <rPr>
            <sz val="8"/>
            <color indexed="81"/>
            <rFont val="Tahoma"/>
            <family val="2"/>
          </rPr>
          <t xml:space="preserve"> Factorial Experiment = low resolution to assess large number of factors with small number of trials. Saturated Fractional Factorial experiment requires the smallest number of trials.
</t>
        </r>
        <r>
          <rPr>
            <u/>
            <sz val="8"/>
            <color indexed="81"/>
            <rFont val="Tahoma"/>
            <family val="2"/>
          </rPr>
          <t xml:space="preserve">Resolution and Confounding:
</t>
        </r>
        <r>
          <rPr>
            <sz val="8"/>
            <color indexed="81"/>
            <rFont val="Tahoma"/>
            <family val="2"/>
          </rPr>
          <t>Removing trials reduces the ability to measure which of the factors have a measurable effect on the output/response. This inability to distinguish factors is called confounding, it depends on the fraction of the design and its resolution:</t>
        </r>
        <r>
          <rPr>
            <sz val="8"/>
            <color indexed="81"/>
            <rFont val="Tahoma"/>
            <family val="2"/>
          </rPr>
          <t xml:space="preserve">
[V+]: Main factors are not confounded with each other or interactions. Full experiment has highest resolution and requires 8 trials to assess 3 factors or 16 trials for 4 factors.
[V]: Main factors are not confounded with each other or 2-factor interactions. 2-factor interactions are confounded with 3-factor interactions. 5 factors require 16 trials.
[IV]: Main factors are not confounded with each other or 2-factor interactions. 2-factor interactions are confounded with other 2-factor interactions. 4 factors require 8 trials, 6~8 factors 16 trials.
[III]: Main effects are not confounded with each other but confounded with 2-factor interactions. 5~7 factors require 8 trials. 9~15 factors require 16 trials.</t>
        </r>
      </text>
    </comment>
    <comment ref="J4" authorId="1">
      <text>
        <r>
          <rPr>
            <b/>
            <u/>
            <sz val="8"/>
            <color indexed="81"/>
            <rFont val="Tahoma"/>
            <family val="2"/>
          </rPr>
          <t xml:space="preserve">Full Factorial Design of Experiment (Resolution V+)
</t>
        </r>
        <r>
          <rPr>
            <sz val="8"/>
            <color indexed="81"/>
            <rFont val="Tahoma"/>
            <family val="2"/>
          </rPr>
          <t>[2 Levels, 3 Factors, 8 Trials]    =    [3 Main Factors + 4 Interactions]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u/>
            <sz val="8"/>
            <color indexed="81"/>
            <rFont val="Tahoma"/>
            <family val="2"/>
          </rPr>
          <t>Purpose:</t>
        </r>
        <r>
          <rPr>
            <b/>
            <u/>
            <sz val="8"/>
            <color indexed="81"/>
            <rFont val="Tahoma"/>
            <family val="2"/>
          </rPr>
          <t xml:space="preserve">
</t>
        </r>
        <r>
          <rPr>
            <b/>
            <sz val="8"/>
            <color indexed="81"/>
            <rFont val="Tahoma"/>
            <family val="2"/>
          </rPr>
          <t>Full Factorial</t>
        </r>
        <r>
          <rPr>
            <sz val="8"/>
            <color indexed="81"/>
            <rFont val="Tahoma"/>
            <family val="2"/>
          </rPr>
          <t xml:space="preserve"> Experiment (V+) is used to </t>
        </r>
        <r>
          <rPr>
            <sz val="8"/>
            <color indexed="81"/>
            <rFont val="Tahoma"/>
            <family val="2"/>
          </rPr>
          <t>analyze processes with</t>
        </r>
        <r>
          <rPr>
            <sz val="8"/>
            <color indexed="81"/>
            <rFont val="Tahoma"/>
            <family val="2"/>
          </rPr>
          <t xml:space="preserve"> significant </t>
        </r>
        <r>
          <rPr>
            <b/>
            <sz val="8"/>
            <color indexed="81"/>
            <rFont val="Tahoma"/>
            <family val="2"/>
          </rPr>
          <t>interactions</t>
        </r>
        <r>
          <rPr>
            <sz val="8"/>
            <color indexed="81"/>
            <rFont val="Tahoma"/>
            <family val="2"/>
          </rPr>
          <t xml:space="preserve"> between main factors. For 3 factors, 8 trials are requir</t>
        </r>
        <r>
          <rPr>
            <sz val="8"/>
            <color indexed="81"/>
            <rFont val="Tahoma"/>
            <family val="2"/>
          </rPr>
          <t xml:space="preserve">ed to assess all interactions (2^3=8). Each additional factor doubles the number of required trials/experiments.
</t>
        </r>
        <r>
          <rPr>
            <u/>
            <sz val="8"/>
            <color indexed="81"/>
            <rFont val="Tahoma"/>
            <family val="2"/>
          </rPr>
          <t>Resolution and Confounding:</t>
        </r>
        <r>
          <rPr>
            <sz val="8"/>
            <color indexed="81"/>
            <rFont val="Tahoma"/>
            <family val="2"/>
          </rPr>
          <t xml:space="preserve">
Removing trials reduces the ability to measure which of the factors have a measurable effect on the output/response. This inability to distinguish factors is called confounding, it depends on the fraction of the design and its resolution:
[V+]: Main factors are not confounded with each other or interactions. Full experiment has highest resolution and requires 8 trials to assess 3 factors or 16 trials for 4 factors.
[V]: Main factors are not confounded with each other or 2-factor interactions. 2-factor interactions are confounded with 3-factor interactions. 5 factors require 16 trials.
[IV]: Main factors are not confounded with each other or 2-factor interactions. 2-factor interactions are confounded with other 2-factor interactions. 4 factors require 8 trials, 6~8 factors 16 trials.
[III]: Main effects are not confounded with each other but confounded with 2-factor interactions. 5~7 factors require 8 trials. 9~15 factors require 16 trials.
</t>
        </r>
      </text>
    </comment>
    <comment ref="L4" authorId="0">
      <text>
        <r>
          <rPr>
            <b/>
            <u/>
            <sz val="8"/>
            <color indexed="81"/>
            <rFont val="Tahoma"/>
            <family val="2"/>
          </rPr>
          <t xml:space="preserve">Enter Input Variables </t>
        </r>
        <r>
          <rPr>
            <sz val="8"/>
            <color indexed="81"/>
            <rFont val="Tahoma"/>
            <family val="2"/>
          </rPr>
          <t>Select controllable input variables =  DOE-factors</t>
        </r>
      </text>
    </comment>
    <comment ref="D5" authorId="1">
      <text>
        <r>
          <rPr>
            <sz val="8"/>
            <color indexed="81"/>
            <rFont val="Tahoma"/>
            <family val="2"/>
          </rPr>
          <t>Process analyzed</t>
        </r>
      </text>
    </comment>
    <comment ref="D6" authorId="1">
      <text>
        <r>
          <rPr>
            <sz val="8"/>
            <color indexed="81"/>
            <rFont val="Tahoma"/>
            <family val="2"/>
          </rPr>
          <t>Item analyzed</t>
        </r>
      </text>
    </comment>
    <comment ref="M6" authorId="0">
      <text>
        <r>
          <rPr>
            <sz val="8"/>
            <color indexed="81"/>
            <rFont val="Tahoma"/>
            <family val="2"/>
          </rPr>
          <t>Input-variable-A</t>
        </r>
      </text>
    </comment>
    <comment ref="P6" authorId="1">
      <text>
        <r>
          <rPr>
            <sz val="8"/>
            <color indexed="81"/>
            <rFont val="Tahoma"/>
            <family val="2"/>
          </rPr>
          <t xml:space="preserve">Factor at low-level
</t>
        </r>
      </text>
    </comment>
    <comment ref="R6" authorId="1">
      <text>
        <r>
          <rPr>
            <sz val="8"/>
            <color indexed="81"/>
            <rFont val="Tahoma"/>
            <family val="2"/>
          </rPr>
          <t>Factor at high level</t>
        </r>
      </text>
    </comment>
    <comment ref="T6" authorId="0">
      <text>
        <r>
          <rPr>
            <sz val="8"/>
            <color indexed="81"/>
            <rFont val="Tahoma"/>
            <family val="2"/>
          </rPr>
          <t>Unit of measure</t>
        </r>
      </text>
    </comment>
    <comment ref="D7" authorId="1">
      <text>
        <r>
          <rPr>
            <sz val="8"/>
            <color indexed="81"/>
            <rFont val="Tahoma"/>
            <family val="2"/>
          </rPr>
          <t>Response = output parameter (Y)</t>
        </r>
      </text>
    </comment>
    <comment ref="M7" authorId="0">
      <text>
        <r>
          <rPr>
            <sz val="8"/>
            <color indexed="81"/>
            <rFont val="Tahoma"/>
            <family val="2"/>
          </rPr>
          <t>Input-variable-B</t>
        </r>
      </text>
    </comment>
    <comment ref="P7" authorId="1">
      <text>
        <r>
          <rPr>
            <sz val="8"/>
            <color indexed="81"/>
            <rFont val="Tahoma"/>
            <family val="2"/>
          </rPr>
          <t xml:space="preserve">Factor at low-level
</t>
        </r>
      </text>
    </comment>
    <comment ref="R7" authorId="1">
      <text>
        <r>
          <rPr>
            <sz val="8"/>
            <color indexed="81"/>
            <rFont val="Tahoma"/>
            <family val="2"/>
          </rPr>
          <t>Factor at high level</t>
        </r>
      </text>
    </comment>
    <comment ref="T7" authorId="0">
      <text>
        <r>
          <rPr>
            <sz val="8"/>
            <color indexed="81"/>
            <rFont val="Tahoma"/>
            <family val="2"/>
          </rPr>
          <t>Unit of measure</t>
        </r>
      </text>
    </comment>
    <comment ref="D8" authorId="1">
      <text>
        <r>
          <rPr>
            <sz val="8"/>
            <color indexed="81"/>
            <rFont val="Tahoma"/>
            <family val="2"/>
          </rPr>
          <t>Responsible for the DOE</t>
        </r>
      </text>
    </comment>
    <comment ref="H8" authorId="1">
      <text>
        <r>
          <rPr>
            <sz val="8"/>
            <color indexed="81"/>
            <rFont val="Tahoma"/>
            <family val="2"/>
          </rPr>
          <t>Date of last update</t>
        </r>
      </text>
    </comment>
    <comment ref="M8" authorId="0">
      <text>
        <r>
          <rPr>
            <sz val="8"/>
            <color indexed="81"/>
            <rFont val="Tahoma"/>
            <family val="2"/>
          </rPr>
          <t>Input-variable-C</t>
        </r>
      </text>
    </comment>
    <comment ref="P8" authorId="1">
      <text>
        <r>
          <rPr>
            <sz val="8"/>
            <color indexed="81"/>
            <rFont val="Tahoma"/>
            <family val="2"/>
          </rPr>
          <t xml:space="preserve">Factor at low-level
</t>
        </r>
      </text>
    </comment>
    <comment ref="R8" authorId="1">
      <text>
        <r>
          <rPr>
            <sz val="8"/>
            <color indexed="81"/>
            <rFont val="Tahoma"/>
            <family val="2"/>
          </rPr>
          <t>Factor at high level</t>
        </r>
      </text>
    </comment>
    <comment ref="T8" authorId="0">
      <text>
        <r>
          <rPr>
            <sz val="8"/>
            <color indexed="81"/>
            <rFont val="Tahoma"/>
            <family val="2"/>
          </rPr>
          <t>Unit of measure</t>
        </r>
      </text>
    </comment>
    <comment ref="A10" authorId="0">
      <text>
        <r>
          <rPr>
            <b/>
            <u/>
            <sz val="8"/>
            <color indexed="81"/>
            <rFont val="Tahoma"/>
            <family val="2"/>
          </rPr>
          <t>Run trials according DOE-Matrix</t>
        </r>
        <r>
          <rPr>
            <sz val="8"/>
            <color indexed="81"/>
            <rFont val="Tahoma"/>
            <family val="2"/>
          </rPr>
          <t xml:space="preserve">
The matrix indicates each trails with corresponding level for each factor.
</t>
        </r>
        <r>
          <rPr>
            <u/>
            <sz val="8"/>
            <color indexed="81"/>
            <rFont val="Tahoma"/>
            <family val="2"/>
          </rPr>
          <t>Process:</t>
        </r>
        <r>
          <rPr>
            <sz val="8"/>
            <color indexed="81"/>
            <rFont val="Tahoma"/>
            <family val="2"/>
          </rPr>
          <t xml:space="preserve">
Each factor is executed in two levels (high-low, hot-cold, long-short, on-off, yes-no etc). The effect of a factor is calculated by averaging the responses X1~X8 of all 8 trials related to this factor.
</t>
        </r>
        <r>
          <rPr>
            <u/>
            <sz val="8"/>
            <color indexed="81"/>
            <rFont val="Tahoma"/>
            <family val="2"/>
          </rPr>
          <t>Example:</t>
        </r>
        <r>
          <rPr>
            <sz val="8"/>
            <color indexed="81"/>
            <rFont val="Tahoma"/>
            <family val="2"/>
          </rPr>
          <t xml:space="preserve">
 [A] = (X1+X2+X3+x4)/4  +  (-X5-X6-X7-X8)/4.
The effect of interactions (between main factors) is calculated by averaging the responses for each of the 4 groups [+/+], [+/-], [-/+], [-/-].
Each group is the average of 2 trials. Example: [A+/B+] = (X1+X2)/2 (average trial 1 and 2) -or- [A-/C-] = (-X6-X8)/2 (average trial 6 and 8)</t>
        </r>
      </text>
    </comment>
    <comment ref="I10" authorId="0">
      <text>
        <r>
          <rPr>
            <b/>
            <u/>
            <sz val="8"/>
            <color indexed="81"/>
            <rFont val="Tahoma"/>
            <family val="2"/>
          </rPr>
          <t>Enter Response Data</t>
        </r>
        <r>
          <rPr>
            <sz val="8"/>
            <color indexed="81"/>
            <rFont val="Tahoma"/>
            <family val="2"/>
          </rPr>
          <t xml:space="preserve">
Use 2…10 samples per trial to increase accuracy of the measurement (Yi)</t>
        </r>
      </text>
    </comment>
    <comment ref="S10" authorId="0">
      <text>
        <r>
          <rPr>
            <u/>
            <sz val="8"/>
            <color indexed="81"/>
            <rFont val="Tahoma"/>
            <family val="2"/>
          </rPr>
          <t>Statistics:</t>
        </r>
        <r>
          <rPr>
            <sz val="8"/>
            <color indexed="81"/>
            <rFont val="Tahoma"/>
            <family val="2"/>
          </rPr>
          <t xml:space="preserve">
- average
- standard deviation
- mean square error</t>
        </r>
      </text>
    </comment>
    <comment ref="S12" authorId="0">
      <text>
        <r>
          <rPr>
            <sz val="8"/>
            <color indexed="81"/>
            <rFont val="Tahoma"/>
            <family val="2"/>
          </rPr>
          <t>Average of response measurements (Ybar)</t>
        </r>
      </text>
    </comment>
    <comment ref="T12" authorId="1">
      <text>
        <r>
          <rPr>
            <sz val="8"/>
            <color indexed="81"/>
            <rFont val="Tahoma"/>
            <family val="2"/>
          </rPr>
          <t>Standard deviation (S) of all response values</t>
        </r>
      </text>
    </comment>
    <comment ref="U12" authorId="1">
      <text>
        <r>
          <rPr>
            <sz val="8"/>
            <color indexed="81"/>
            <rFont val="Tahoma"/>
            <family val="2"/>
          </rPr>
          <t>Stdev(Yn)*(n-1)</t>
        </r>
      </text>
    </comment>
    <comment ref="V12" authorId="1">
      <text>
        <r>
          <rPr>
            <sz val="8"/>
            <color indexed="81"/>
            <rFont val="Tahoma"/>
            <family val="2"/>
          </rPr>
          <t>Sample-Count less one:
DF = n-1</t>
        </r>
      </text>
    </comment>
    <comment ref="A21" authorId="1">
      <text>
        <r>
          <rPr>
            <sz val="8"/>
            <color indexed="81"/>
            <rFont val="Tahoma"/>
            <family val="2"/>
          </rPr>
          <t xml:space="preserve">Average response at -1:
avg Y @ -1
</t>
        </r>
      </text>
    </comment>
    <comment ref="U21" authorId="1">
      <text>
        <r>
          <rPr>
            <sz val="8"/>
            <color indexed="81"/>
            <rFont val="Tahoma"/>
            <family val="2"/>
          </rPr>
          <t>Y-DoubleBar = grand average =  of the means</t>
        </r>
      </text>
    </comment>
    <comment ref="A22" authorId="1">
      <text>
        <r>
          <rPr>
            <sz val="8"/>
            <color indexed="81"/>
            <rFont val="Tahoma"/>
            <family val="2"/>
          </rPr>
          <t>Average response at +1:
avg Y @ +1</t>
        </r>
      </text>
    </comment>
    <comment ref="U22" authorId="1">
      <text>
        <r>
          <rPr>
            <sz val="8"/>
            <color indexed="81"/>
            <rFont val="Tahoma"/>
            <family val="2"/>
          </rPr>
          <t>S-bar = average standard deviation</t>
        </r>
      </text>
    </comment>
    <comment ref="A23" authorId="1">
      <text>
        <r>
          <rPr>
            <sz val="8"/>
            <color indexed="81"/>
            <rFont val="Tahoma"/>
            <family val="2"/>
          </rPr>
          <t>Difference between Averages</t>
        </r>
      </text>
    </comment>
    <comment ref="U23" authorId="1">
      <text>
        <r>
          <rPr>
            <sz val="8"/>
            <color indexed="81"/>
            <rFont val="Tahoma"/>
            <family val="2"/>
          </rPr>
          <t xml:space="preserve">Mean Square Error (MSE) = [(Stdev^2)*(n-1)]/[n-1]
</t>
        </r>
      </text>
    </comment>
    <comment ref="A24" authorId="1">
      <text>
        <r>
          <rPr>
            <sz val="8"/>
            <color indexed="81"/>
            <rFont val="Tahoma"/>
            <family val="2"/>
          </rPr>
          <t>Mean Square Between Averages (Y@-1, Y@+1)
= 6*(dY-square)</t>
        </r>
      </text>
    </comment>
    <comment ref="A25" authorId="1">
      <text>
        <r>
          <rPr>
            <sz val="8"/>
            <color indexed="81"/>
            <rFont val="Tahoma"/>
            <family val="2"/>
          </rPr>
          <t>MSB/MSE</t>
        </r>
      </text>
    </comment>
    <comment ref="A26" authorId="1">
      <text>
        <r>
          <rPr>
            <sz val="8"/>
            <color indexed="81"/>
            <rFont val="Tahoma"/>
            <family val="2"/>
          </rPr>
          <t>Average Standard Deviation at -1:
avg S @ -1</t>
        </r>
      </text>
    </comment>
    <comment ref="A27" authorId="1">
      <text>
        <r>
          <rPr>
            <sz val="8"/>
            <color indexed="81"/>
            <rFont val="Tahoma"/>
            <family val="2"/>
          </rPr>
          <t>Average Standard Deviation at +1:
avg S @ +1</t>
        </r>
      </text>
    </comment>
    <comment ref="A28" authorId="1">
      <text>
        <r>
          <rPr>
            <sz val="8"/>
            <color indexed="81"/>
            <rFont val="Tahoma"/>
            <family val="2"/>
          </rPr>
          <t>Difference between Averages</t>
        </r>
      </text>
    </comment>
    <comment ref="A30" authorId="0">
      <text>
        <r>
          <rPr>
            <b/>
            <u/>
            <sz val="8"/>
            <color indexed="81"/>
            <rFont val="Tahoma"/>
            <family val="2"/>
          </rPr>
          <t>Interactions are…</t>
        </r>
        <r>
          <rPr>
            <sz val="8"/>
            <color indexed="81"/>
            <rFont val="Tahoma"/>
            <family val="2"/>
          </rPr>
          <t xml:space="preserve">
(a) insignificant if lines are parallel
(b) significant, if lines have different slopes, not parallel
(c) opposite, if slopes are different [+/-] or cross each other
</t>
        </r>
        <r>
          <rPr>
            <u/>
            <sz val="8"/>
            <color indexed="81"/>
            <rFont val="Tahoma"/>
            <family val="2"/>
          </rPr>
          <t>Opportunities for process improvements are (b)+(c).</t>
        </r>
      </text>
    </comment>
    <comment ref="A41" authorId="0">
      <text>
        <r>
          <rPr>
            <b/>
            <u/>
            <sz val="8"/>
            <color indexed="81"/>
            <rFont val="Tahoma"/>
            <family val="2"/>
          </rPr>
          <t>Report Factor Strength and Variation</t>
        </r>
        <r>
          <rPr>
            <sz val="8"/>
            <color indexed="81"/>
            <rFont val="Tahoma"/>
            <family val="2"/>
          </rPr>
          <t xml:space="preserve">
The graph indicates areas of process improvement. The larger the bar, the stronger the influence on process-output.
If Interactions (light grey) are stronger than MainFactors (dark grey), the DOE should be modified with focus on interacting factors (eliminate insignificant MainFactors).</t>
        </r>
      </text>
    </comment>
    <comment ref="B54" authorId="1">
      <text>
        <r>
          <rPr>
            <sz val="8"/>
            <color indexed="81"/>
            <rFont val="Tahoma"/>
            <family val="2"/>
          </rPr>
          <t xml:space="preserve">Average response at -1:
avg Y @ -1
</t>
        </r>
      </text>
    </comment>
    <comment ref="B55" authorId="1">
      <text>
        <r>
          <rPr>
            <sz val="8"/>
            <color indexed="81"/>
            <rFont val="Tahoma"/>
            <family val="2"/>
          </rPr>
          <t>Average response at +1:
avg Y @ +1</t>
        </r>
      </text>
    </comment>
  </commentList>
</comments>
</file>

<file path=xl/sharedStrings.xml><?xml version="1.0" encoding="utf-8"?>
<sst xmlns="http://schemas.openxmlformats.org/spreadsheetml/2006/main" count="78" uniqueCount="67">
  <si>
    <t>dY</t>
  </si>
  <si>
    <t>F</t>
  </si>
  <si>
    <t xml:space="preserve">MSE = </t>
  </si>
  <si>
    <t>S-bar =</t>
  </si>
  <si>
    <t>Y(+1)</t>
  </si>
  <si>
    <t>Y-dblbar =</t>
  </si>
  <si>
    <t>C</t>
  </si>
  <si>
    <t>A</t>
  </si>
  <si>
    <t>Y</t>
  </si>
  <si>
    <t>B</t>
  </si>
  <si>
    <t>Y(-1)</t>
  </si>
  <si>
    <t>Den</t>
  </si>
  <si>
    <t>Num</t>
  </si>
  <si>
    <t>S</t>
  </si>
  <si>
    <t>Ybar</t>
  </si>
  <si>
    <t>Y10</t>
  </si>
  <si>
    <t>Y9</t>
  </si>
  <si>
    <t>Y8</t>
  </si>
  <si>
    <t>Y7</t>
  </si>
  <si>
    <t>Y6</t>
  </si>
  <si>
    <t>Y5</t>
  </si>
  <si>
    <t>Y4</t>
  </si>
  <si>
    <t>Y3</t>
  </si>
  <si>
    <t>Y2</t>
  </si>
  <si>
    <t>Y1</t>
  </si>
  <si>
    <t>ABC</t>
  </si>
  <si>
    <t>AC</t>
  </si>
  <si>
    <t>BC</t>
  </si>
  <si>
    <t>AB</t>
  </si>
  <si>
    <r>
      <t>2</t>
    </r>
    <r>
      <rPr>
        <vertAlign val="superscript"/>
        <sz val="10"/>
        <rFont val="Arial Narrow"/>
        <family val="2"/>
      </rPr>
      <t>4-1</t>
    </r>
  </si>
  <si>
    <t>MSE</t>
  </si>
  <si>
    <t>Stats</t>
  </si>
  <si>
    <t>G</t>
  </si>
  <si>
    <t>E</t>
  </si>
  <si>
    <t>D</t>
  </si>
  <si>
    <t>MainFactors</t>
  </si>
  <si>
    <t>Trial</t>
  </si>
  <si>
    <t>Statistics</t>
  </si>
  <si>
    <t>4. Enter Response Data</t>
  </si>
  <si>
    <t>3. Run Trials</t>
  </si>
  <si>
    <t>supplier-name</t>
  </si>
  <si>
    <t>CNP</t>
  </si>
  <si>
    <t>ARS</t>
  </si>
  <si>
    <t>Supplier</t>
  </si>
  <si>
    <t>Name/Date</t>
  </si>
  <si>
    <t>bar</t>
  </si>
  <si>
    <t>Press</t>
  </si>
  <si>
    <t>Yield</t>
  </si>
  <si>
    <t>Response</t>
  </si>
  <si>
    <t>degree-C</t>
  </si>
  <si>
    <t>Temp</t>
  </si>
  <si>
    <t>Plastic Cup</t>
  </si>
  <si>
    <t>Item</t>
  </si>
  <si>
    <t>Unit</t>
  </si>
  <si>
    <t>+1</t>
  </si>
  <si>
    <t>-1</t>
  </si>
  <si>
    <t>Main Factors</t>
  </si>
  <si>
    <t>Molding Process</t>
  </si>
  <si>
    <t>Process</t>
  </si>
  <si>
    <t>2. Enter Input Parameters</t>
  </si>
  <si>
    <t>1. Start: Experiment Setup</t>
  </si>
  <si>
    <t>Navigating to Results</t>
  </si>
  <si>
    <t>Six Sigma for Excel</t>
  </si>
  <si>
    <t>Leanmap.com</t>
  </si>
  <si>
    <t>Full Design of Experiment (DOE)</t>
  </si>
  <si>
    <t>Lean6™</t>
  </si>
  <si>
    <t>Enter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</si>
</sst>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0"/>
      <color indexed="61"/>
      <name val="Arial"/>
      <family val="2"/>
    </font>
    <font>
      <b/>
      <u/>
      <sz val="10"/>
      <name val="Arial Narrow"/>
      <family val="2"/>
    </font>
    <font>
      <b/>
      <u/>
      <sz val="16"/>
      <name val="Arial"/>
      <family val="2"/>
    </font>
    <font>
      <sz val="10"/>
      <color indexed="8"/>
      <name val="Arial Narrow"/>
      <family val="2"/>
    </font>
    <font>
      <sz val="8"/>
      <name val="Arial Narrow"/>
      <family val="2"/>
    </font>
    <font>
      <sz val="10"/>
      <color indexed="12"/>
      <name val="Arial Narrow"/>
      <family val="2"/>
    </font>
    <font>
      <vertAlign val="superscript"/>
      <sz val="10"/>
      <name val="Arial Narrow"/>
      <family val="2"/>
    </font>
    <font>
      <b/>
      <sz val="10"/>
      <color indexed="8"/>
      <name val="Arial"/>
      <family val="2"/>
    </font>
    <font>
      <b/>
      <sz val="10"/>
      <color indexed="12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u/>
      <sz val="8"/>
      <color indexed="9"/>
      <name val="Arial"/>
      <family val="2"/>
    </font>
    <font>
      <b/>
      <sz val="16"/>
      <name val="Arial"/>
      <family val="2"/>
    </font>
    <font>
      <b/>
      <sz val="16"/>
      <name val="Arial Narrow"/>
      <family val="2"/>
    </font>
    <font>
      <sz val="18"/>
      <name val="Arial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sz val="8"/>
      <color indexed="81"/>
      <name val="Tahoma"/>
      <family val="2"/>
    </font>
    <font>
      <b/>
      <u/>
      <sz val="8"/>
      <color indexed="81"/>
      <name val="Tahoma"/>
      <family val="2"/>
    </font>
    <font>
      <u/>
      <sz val="8"/>
      <color indexed="81"/>
      <name val="Tahoma"/>
      <family val="2"/>
    </font>
    <font>
      <b/>
      <sz val="8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86">
    <xf numFmtId="0" fontId="0" fillId="0" borderId="0" xfId="0"/>
    <xf numFmtId="0" fontId="1" fillId="2" borderId="0" xfId="1" applyFill="1" applyProtection="1">
      <protection hidden="1"/>
    </xf>
    <xf numFmtId="0" fontId="1" fillId="2" borderId="0" xfId="1" applyFont="1" applyFill="1" applyAlignment="1" applyProtection="1">
      <protection hidden="1"/>
    </xf>
    <xf numFmtId="0" fontId="1" fillId="2" borderId="1" xfId="1" applyFont="1" applyFill="1" applyBorder="1" applyAlignment="1" applyProtection="1">
      <protection hidden="1"/>
    </xf>
    <xf numFmtId="0" fontId="1" fillId="2" borderId="2" xfId="1" applyFont="1" applyFill="1" applyBorder="1" applyAlignment="1" applyProtection="1">
      <protection hidden="1"/>
    </xf>
    <xf numFmtId="0" fontId="1" fillId="2" borderId="2" xfId="1" applyFont="1" applyFill="1" applyBorder="1" applyAlignment="1" applyProtection="1">
      <alignment horizontal="center"/>
      <protection hidden="1"/>
    </xf>
    <xf numFmtId="0" fontId="1" fillId="2" borderId="2" xfId="1" applyFont="1" applyFill="1" applyBorder="1" applyAlignment="1" applyProtection="1">
      <alignment horizontal="center" vertical="center"/>
      <protection hidden="1"/>
    </xf>
    <xf numFmtId="0" fontId="2" fillId="2" borderId="2" xfId="1" applyFont="1" applyFill="1" applyBorder="1" applyAlignment="1" applyProtection="1">
      <alignment horizontal="center" vertical="center"/>
      <protection hidden="1"/>
    </xf>
    <xf numFmtId="0" fontId="1" fillId="2" borderId="3" xfId="1" applyFont="1" applyFill="1" applyBorder="1" applyAlignment="1" applyProtection="1">
      <protection hidden="1"/>
    </xf>
    <xf numFmtId="0" fontId="1" fillId="2" borderId="4" xfId="1" applyFont="1" applyFill="1" applyBorder="1" applyAlignment="1" applyProtection="1">
      <protection hidden="1"/>
    </xf>
    <xf numFmtId="0" fontId="1" fillId="2" borderId="0" xfId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alignment horizontal="center" shrinkToFit="1"/>
      <protection hidden="1"/>
    </xf>
    <xf numFmtId="164" fontId="3" fillId="2" borderId="2" xfId="1" applyNumberFormat="1" applyFont="1" applyFill="1" applyBorder="1" applyAlignment="1" applyProtection="1">
      <alignment horizontal="center" shrinkToFit="1"/>
      <protection hidden="1"/>
    </xf>
    <xf numFmtId="164" fontId="3" fillId="2" borderId="3" xfId="1" applyNumberFormat="1" applyFont="1" applyFill="1" applyBorder="1" applyAlignment="1" applyProtection="1">
      <alignment horizontal="center" shrinkToFit="1"/>
      <protection hidden="1"/>
    </xf>
    <xf numFmtId="0" fontId="3" fillId="2" borderId="3" xfId="2" applyFont="1" applyFill="1" applyBorder="1" applyAlignment="1" applyProtection="1">
      <alignment horizontal="center" vertical="top"/>
      <protection hidden="1"/>
    </xf>
    <xf numFmtId="0" fontId="1" fillId="2" borderId="5" xfId="1" applyFont="1" applyFill="1" applyBorder="1" applyAlignment="1" applyProtection="1">
      <protection hidden="1"/>
    </xf>
    <xf numFmtId="0" fontId="1" fillId="2" borderId="0" xfId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 shrinkToFit="1"/>
      <protection hidden="1"/>
    </xf>
    <xf numFmtId="164" fontId="3" fillId="2" borderId="7" xfId="1" applyNumberFormat="1" applyFont="1" applyFill="1" applyBorder="1" applyAlignment="1" applyProtection="1">
      <alignment horizontal="center" shrinkToFit="1"/>
      <protection hidden="1"/>
    </xf>
    <xf numFmtId="164" fontId="3" fillId="2" borderId="8" xfId="1" applyNumberFormat="1" applyFont="1" applyFill="1" applyBorder="1" applyAlignment="1" applyProtection="1">
      <alignment horizontal="center" shrinkToFit="1"/>
      <protection hidden="1"/>
    </xf>
    <xf numFmtId="0" fontId="3" fillId="2" borderId="5" xfId="2" applyFont="1" applyFill="1" applyBorder="1" applyAlignment="1" applyProtection="1">
      <alignment horizontal="center" vertical="top"/>
      <protection hidden="1"/>
    </xf>
    <xf numFmtId="0" fontId="3" fillId="2" borderId="6" xfId="3" applyNumberFormat="1" applyFont="1" applyFill="1" applyBorder="1" applyAlignment="1" applyProtection="1">
      <alignment horizontal="center"/>
      <protection hidden="1"/>
    </xf>
    <xf numFmtId="0" fontId="3" fillId="2" borderId="7" xfId="3" applyNumberFormat="1" applyFont="1" applyFill="1" applyBorder="1" applyAlignment="1" applyProtection="1">
      <alignment horizontal="center"/>
      <protection hidden="1"/>
    </xf>
    <xf numFmtId="0" fontId="3" fillId="2" borderId="9" xfId="1" applyFont="1" applyFill="1" applyBorder="1" applyProtection="1">
      <protection hidden="1"/>
    </xf>
    <xf numFmtId="164" fontId="3" fillId="2" borderId="1" xfId="3" applyNumberFormat="1" applyFont="1" applyFill="1" applyBorder="1" applyAlignment="1" applyProtection="1">
      <alignment horizontal="center"/>
      <protection hidden="1"/>
    </xf>
    <xf numFmtId="164" fontId="3" fillId="2" borderId="3" xfId="3" applyNumberFormat="1" applyFont="1" applyFill="1" applyBorder="1" applyAlignment="1" applyProtection="1">
      <alignment horizontal="center"/>
      <protection hidden="1"/>
    </xf>
    <xf numFmtId="0" fontId="1" fillId="2" borderId="2" xfId="1" applyFill="1" applyBorder="1" applyAlignment="1" applyProtection="1">
      <protection hidden="1"/>
    </xf>
    <xf numFmtId="0" fontId="1" fillId="2" borderId="3" xfId="1" applyFill="1" applyBorder="1" applyAlignment="1" applyProtection="1">
      <protection hidden="1"/>
    </xf>
    <xf numFmtId="164" fontId="3" fillId="2" borderId="4" xfId="3" applyNumberFormat="1" applyFont="1" applyFill="1" applyBorder="1" applyAlignment="1" applyProtection="1">
      <alignment horizontal="center"/>
      <protection hidden="1"/>
    </xf>
    <xf numFmtId="164" fontId="3" fillId="2" borderId="5" xfId="3" applyNumberFormat="1" applyFont="1" applyFill="1" applyBorder="1" applyAlignment="1" applyProtection="1">
      <alignment horizontal="center"/>
      <protection hidden="1"/>
    </xf>
    <xf numFmtId="0" fontId="1" fillId="2" borderId="0" xfId="1" applyFill="1" applyBorder="1" applyAlignment="1" applyProtection="1">
      <protection hidden="1"/>
    </xf>
    <xf numFmtId="0" fontId="1" fillId="2" borderId="5" xfId="1" applyFill="1" applyBorder="1" applyAlignment="1" applyProtection="1">
      <protection hidden="1"/>
    </xf>
    <xf numFmtId="164" fontId="3" fillId="2" borderId="6" xfId="3" applyNumberFormat="1" applyFont="1" applyFill="1" applyBorder="1" applyAlignment="1" applyProtection="1">
      <alignment horizontal="center"/>
      <protection hidden="1"/>
    </xf>
    <xf numFmtId="164" fontId="3" fillId="2" borderId="8" xfId="3" applyNumberFormat="1" applyFont="1" applyFill="1" applyBorder="1" applyAlignment="1" applyProtection="1">
      <alignment horizontal="center"/>
      <protection hidden="1"/>
    </xf>
    <xf numFmtId="0" fontId="1" fillId="2" borderId="7" xfId="1" applyFill="1" applyBorder="1" applyAlignment="1" applyProtection="1">
      <protection hidden="1"/>
    </xf>
    <xf numFmtId="0" fontId="1" fillId="2" borderId="8" xfId="1" applyFill="1" applyBorder="1" applyAlignment="1" applyProtection="1">
      <protection hidden="1"/>
    </xf>
    <xf numFmtId="0" fontId="1" fillId="2" borderId="4" xfId="1" applyFill="1" applyBorder="1" applyProtection="1">
      <protection hidden="1"/>
    </xf>
    <xf numFmtId="0" fontId="1" fillId="2" borderId="0" xfId="1" applyFill="1" applyBorder="1" applyProtection="1">
      <protection hidden="1"/>
    </xf>
    <xf numFmtId="164" fontId="3" fillId="2" borderId="10" xfId="3" applyNumberFormat="1" applyFont="1" applyFill="1" applyBorder="1" applyAlignment="1" applyProtection="1">
      <alignment horizontal="center"/>
      <protection hidden="1"/>
    </xf>
    <xf numFmtId="164" fontId="3" fillId="2" borderId="11" xfId="3" applyNumberFormat="1" applyFont="1" applyFill="1" applyBorder="1" applyAlignment="1" applyProtection="1">
      <alignment horizontal="center"/>
      <protection hidden="1"/>
    </xf>
    <xf numFmtId="0" fontId="1" fillId="2" borderId="12" xfId="1" applyFill="1" applyBorder="1" applyAlignment="1" applyProtection="1">
      <protection hidden="1"/>
    </xf>
    <xf numFmtId="0" fontId="1" fillId="2" borderId="11" xfId="1" applyFill="1" applyBorder="1" applyAlignment="1" applyProtection="1">
      <protection hidden="1"/>
    </xf>
    <xf numFmtId="0" fontId="1" fillId="2" borderId="5" xfId="1" applyFill="1" applyBorder="1" applyProtection="1">
      <protection hidden="1"/>
    </xf>
    <xf numFmtId="0" fontId="5" fillId="2" borderId="0" xfId="1" applyFont="1" applyFill="1" applyBorder="1" applyAlignment="1" applyProtection="1">
      <alignment horizontal="center"/>
      <protection hidden="1"/>
    </xf>
    <xf numFmtId="0" fontId="1" fillId="2" borderId="6" xfId="1" applyFill="1" applyBorder="1" applyProtection="1">
      <protection hidden="1"/>
    </xf>
    <xf numFmtId="0" fontId="1" fillId="2" borderId="7" xfId="1" applyFill="1" applyBorder="1" applyProtection="1">
      <protection hidden="1"/>
    </xf>
    <xf numFmtId="0" fontId="6" fillId="2" borderId="7" xfId="1" applyFont="1" applyFill="1" applyBorder="1" applyAlignment="1" applyProtection="1">
      <alignment horizontal="center"/>
      <protection hidden="1"/>
    </xf>
    <xf numFmtId="0" fontId="1" fillId="2" borderId="8" xfId="1" applyFill="1" applyBorder="1" applyProtection="1">
      <protection hidden="1"/>
    </xf>
    <xf numFmtId="0" fontId="1" fillId="2" borderId="1" xfId="1" applyFill="1" applyBorder="1" applyProtection="1">
      <protection hidden="1"/>
    </xf>
    <xf numFmtId="0" fontId="1" fillId="2" borderId="2" xfId="1" applyFill="1" applyBorder="1" applyProtection="1">
      <protection hidden="1"/>
    </xf>
    <xf numFmtId="0" fontId="1" fillId="2" borderId="3" xfId="1" applyFill="1" applyBorder="1" applyProtection="1">
      <protection hidden="1"/>
    </xf>
    <xf numFmtId="0" fontId="8" fillId="2" borderId="0" xfId="3" applyNumberFormat="1" applyFont="1" applyFill="1" applyBorder="1" applyAlignment="1" applyProtection="1">
      <alignment horizontal="center"/>
      <protection hidden="1"/>
    </xf>
    <xf numFmtId="0" fontId="5" fillId="2" borderId="4" xfId="1" applyFont="1" applyFill="1" applyBorder="1" applyProtection="1">
      <protection hidden="1"/>
    </xf>
    <xf numFmtId="0" fontId="5" fillId="2" borderId="0" xfId="1" applyFont="1" applyFill="1" applyBorder="1" applyProtection="1">
      <protection hidden="1"/>
    </xf>
    <xf numFmtId="0" fontId="5" fillId="2" borderId="0" xfId="1" applyFont="1" applyFill="1" applyBorder="1" applyAlignment="1" applyProtection="1">
      <alignment horizontal="center" vertical="top"/>
      <protection hidden="1"/>
    </xf>
    <xf numFmtId="0" fontId="5" fillId="2" borderId="5" xfId="1" applyFont="1" applyFill="1" applyBorder="1" applyProtection="1">
      <protection hidden="1"/>
    </xf>
    <xf numFmtId="0" fontId="9" fillId="2" borderId="6" xfId="1" applyFont="1" applyFill="1" applyBorder="1" applyProtection="1">
      <protection hidden="1"/>
    </xf>
    <xf numFmtId="0" fontId="9" fillId="2" borderId="7" xfId="1" applyFont="1" applyFill="1" applyBorder="1" applyProtection="1">
      <protection hidden="1"/>
    </xf>
    <xf numFmtId="0" fontId="9" fillId="2" borderId="7" xfId="1" applyFont="1" applyFill="1" applyBorder="1" applyAlignment="1" applyProtection="1">
      <alignment horizontal="center"/>
      <protection hidden="1"/>
    </xf>
    <xf numFmtId="0" fontId="9" fillId="2" borderId="8" xfId="1" applyFont="1" applyFill="1" applyBorder="1" applyProtection="1">
      <protection hidden="1"/>
    </xf>
    <xf numFmtId="0" fontId="10" fillId="2" borderId="0" xfId="1" applyFont="1" applyFill="1" applyAlignment="1" applyProtection="1">
      <alignment horizontal="center" vertical="center"/>
      <protection hidden="1"/>
    </xf>
    <xf numFmtId="0" fontId="1" fillId="2" borderId="0" xfId="1" applyFill="1" applyAlignment="1" applyProtection="1">
      <alignment shrinkToFit="1"/>
      <protection locked="0" hidden="1"/>
    </xf>
    <xf numFmtId="0" fontId="2" fillId="2" borderId="0" xfId="1" applyFont="1" applyFill="1" applyAlignment="1" applyProtection="1">
      <alignment shrinkToFit="1"/>
      <protection hidden="1"/>
    </xf>
    <xf numFmtId="164" fontId="2" fillId="2" borderId="0" xfId="1" applyNumberFormat="1" applyFont="1" applyFill="1" applyBorder="1" applyAlignment="1" applyProtection="1">
      <alignment shrinkToFit="1"/>
      <protection hidden="1"/>
    </xf>
    <xf numFmtId="0" fontId="2" fillId="2" borderId="0" xfId="1" applyFont="1" applyFill="1" applyBorder="1" applyAlignment="1" applyProtection="1">
      <alignment shrinkToFit="1"/>
      <protection hidden="1"/>
    </xf>
    <xf numFmtId="164" fontId="2" fillId="2" borderId="0" xfId="1" applyNumberFormat="1" applyFont="1" applyFill="1" applyBorder="1" applyAlignment="1" applyProtection="1">
      <alignment horizontal="center" shrinkToFit="1"/>
      <protection hidden="1"/>
    </xf>
    <xf numFmtId="0" fontId="11" fillId="2" borderId="0" xfId="2" applyFont="1" applyFill="1" applyBorder="1" applyAlignment="1" applyProtection="1">
      <alignment horizontal="center" vertical="top" shrinkToFit="1"/>
      <protection hidden="1"/>
    </xf>
    <xf numFmtId="164" fontId="2" fillId="2" borderId="1" xfId="1" applyNumberFormat="1" applyFont="1" applyFill="1" applyBorder="1" applyAlignment="1" applyProtection="1">
      <alignment shrinkToFit="1"/>
      <protection hidden="1"/>
    </xf>
    <xf numFmtId="164" fontId="2" fillId="2" borderId="3" xfId="1" applyNumberFormat="1" applyFont="1" applyFill="1" applyBorder="1" applyAlignment="1" applyProtection="1">
      <alignment shrinkToFit="1"/>
      <protection hidden="1"/>
    </xf>
    <xf numFmtId="0" fontId="2" fillId="2" borderId="3" xfId="1" applyFont="1" applyFill="1" applyBorder="1" applyAlignment="1" applyProtection="1">
      <alignment shrinkToFit="1"/>
      <protection hidden="1"/>
    </xf>
    <xf numFmtId="0" fontId="12" fillId="2" borderId="10" xfId="1" applyNumberFormat="1" applyFont="1" applyFill="1" applyBorder="1" applyAlignment="1" applyProtection="1">
      <alignment horizontal="center"/>
      <protection hidden="1"/>
    </xf>
    <xf numFmtId="0" fontId="12" fillId="2" borderId="12" xfId="1" applyNumberFormat="1" applyFont="1" applyFill="1" applyBorder="1" applyAlignment="1" applyProtection="1">
      <alignment horizontal="center"/>
      <protection hidden="1"/>
    </xf>
    <xf numFmtId="0" fontId="12" fillId="2" borderId="11" xfId="1" applyNumberFormat="1" applyFont="1" applyFill="1" applyBorder="1" applyAlignment="1" applyProtection="1">
      <alignment horizontal="center"/>
      <protection hidden="1"/>
    </xf>
    <xf numFmtId="0" fontId="11" fillId="2" borderId="9" xfId="2" applyFont="1" applyFill="1" applyBorder="1" applyAlignment="1" applyProtection="1">
      <alignment horizontal="center" vertical="top" shrinkToFit="1"/>
      <protection hidden="1"/>
    </xf>
    <xf numFmtId="164" fontId="2" fillId="2" borderId="6" xfId="1" applyNumberFormat="1" applyFont="1" applyFill="1" applyBorder="1" applyAlignment="1" applyProtection="1">
      <alignment shrinkToFit="1"/>
      <protection hidden="1"/>
    </xf>
    <xf numFmtId="164" fontId="2" fillId="2" borderId="8" xfId="1" applyNumberFormat="1" applyFont="1" applyFill="1" applyBorder="1" applyAlignment="1" applyProtection="1">
      <alignment shrinkToFit="1"/>
      <protection hidden="1"/>
    </xf>
    <xf numFmtId="0" fontId="2" fillId="2" borderId="5" xfId="1" applyFont="1" applyFill="1" applyBorder="1" applyAlignment="1" applyProtection="1">
      <alignment shrinkToFit="1"/>
      <protection hidden="1"/>
    </xf>
    <xf numFmtId="0" fontId="12" fillId="2" borderId="4" xfId="1" applyNumberFormat="1" applyFont="1" applyFill="1" applyBorder="1" applyAlignment="1" applyProtection="1">
      <alignment horizontal="center"/>
      <protection hidden="1"/>
    </xf>
    <xf numFmtId="0" fontId="12" fillId="2" borderId="0" xfId="1" applyNumberFormat="1" applyFont="1" applyFill="1" applyBorder="1" applyAlignment="1" applyProtection="1">
      <alignment horizontal="center"/>
      <protection hidden="1"/>
    </xf>
    <xf numFmtId="0" fontId="12" fillId="2" borderId="5" xfId="1" applyNumberFormat="1" applyFont="1" applyFill="1" applyBorder="1" applyAlignment="1" applyProtection="1">
      <alignment horizontal="center"/>
      <protection hidden="1"/>
    </xf>
    <xf numFmtId="0" fontId="11" fillId="2" borderId="13" xfId="2" applyFont="1" applyFill="1" applyBorder="1" applyAlignment="1" applyProtection="1">
      <alignment horizontal="center" vertical="top" shrinkToFit="1"/>
      <protection hidden="1"/>
    </xf>
    <xf numFmtId="0" fontId="2" fillId="2" borderId="4" xfId="1" applyFont="1" applyFill="1" applyBorder="1" applyAlignment="1" applyProtection="1">
      <alignment shrinkToFit="1"/>
      <protection hidden="1"/>
    </xf>
    <xf numFmtId="0" fontId="2" fillId="2" borderId="0" xfId="1" applyFont="1" applyFill="1" applyAlignment="1" applyProtection="1">
      <protection hidden="1"/>
    </xf>
    <xf numFmtId="0" fontId="2" fillId="3" borderId="1" xfId="1" applyFont="1" applyFill="1" applyBorder="1" applyAlignment="1" applyProtection="1">
      <alignment horizontal="center" shrinkToFit="1"/>
      <protection hidden="1"/>
    </xf>
    <xf numFmtId="0" fontId="2" fillId="3" borderId="3" xfId="1" applyFont="1" applyFill="1" applyBorder="1" applyAlignment="1" applyProtection="1">
      <alignment horizontal="center" shrinkToFit="1"/>
      <protection hidden="1"/>
    </xf>
    <xf numFmtId="0" fontId="2" fillId="2" borderId="3" xfId="1" applyFont="1" applyFill="1" applyBorder="1" applyAlignment="1" applyProtection="1">
      <alignment horizontal="center" vertical="center" shrinkToFit="1"/>
      <protection hidden="1"/>
    </xf>
    <xf numFmtId="0" fontId="12" fillId="2" borderId="4" xfId="1" applyNumberFormat="1" applyFont="1" applyFill="1" applyBorder="1" applyAlignment="1" applyProtection="1">
      <alignment horizontal="center" vertical="top"/>
      <protection hidden="1"/>
    </xf>
    <xf numFmtId="0" fontId="12" fillId="2" borderId="0" xfId="1" applyNumberFormat="1" applyFont="1" applyFill="1" applyBorder="1" applyAlignment="1" applyProtection="1">
      <alignment horizontal="center" vertical="top"/>
      <protection hidden="1"/>
    </xf>
    <xf numFmtId="0" fontId="12" fillId="2" borderId="5" xfId="1" applyNumberFormat="1" applyFont="1" applyFill="1" applyBorder="1" applyAlignment="1" applyProtection="1">
      <alignment horizontal="center" vertical="top"/>
      <protection hidden="1"/>
    </xf>
    <xf numFmtId="0" fontId="2" fillId="4" borderId="4" xfId="1" applyFont="1" applyFill="1" applyBorder="1" applyAlignment="1" applyProtection="1">
      <alignment horizontal="center" shrinkToFit="1"/>
      <protection hidden="1"/>
    </xf>
    <xf numFmtId="0" fontId="2" fillId="3" borderId="5" xfId="1" applyFont="1" applyFill="1" applyBorder="1" applyAlignment="1" applyProtection="1">
      <alignment horizontal="center" shrinkToFit="1"/>
      <protection hidden="1"/>
    </xf>
    <xf numFmtId="0" fontId="2" fillId="2" borderId="5" xfId="1" applyFont="1" applyFill="1" applyBorder="1" applyAlignment="1" applyProtection="1">
      <alignment horizontal="center" vertical="center" shrinkToFit="1"/>
      <protection hidden="1"/>
    </xf>
    <xf numFmtId="0" fontId="12" fillId="2" borderId="6" xfId="1" applyNumberFormat="1" applyFont="1" applyFill="1" applyBorder="1" applyAlignment="1" applyProtection="1">
      <alignment horizontal="center"/>
      <protection hidden="1"/>
    </xf>
    <xf numFmtId="0" fontId="12" fillId="2" borderId="7" xfId="1" applyNumberFormat="1" applyFont="1" applyFill="1" applyBorder="1" applyAlignment="1" applyProtection="1">
      <alignment horizontal="center"/>
      <protection hidden="1"/>
    </xf>
    <xf numFmtId="0" fontId="12" fillId="2" borderId="8" xfId="1" applyNumberFormat="1" applyFont="1" applyFill="1" applyBorder="1" applyAlignment="1" applyProtection="1">
      <alignment horizontal="center"/>
      <protection hidden="1"/>
    </xf>
    <xf numFmtId="0" fontId="11" fillId="2" borderId="14" xfId="2" applyFont="1" applyFill="1" applyBorder="1" applyAlignment="1" applyProtection="1">
      <alignment horizontal="center" vertical="top" shrinkToFit="1"/>
      <protection hidden="1"/>
    </xf>
    <xf numFmtId="0" fontId="2" fillId="2" borderId="0" xfId="1" applyFont="1" applyFill="1" applyAlignment="1" applyProtection="1">
      <alignment horizontal="right"/>
      <protection hidden="1"/>
    </xf>
    <xf numFmtId="0" fontId="2" fillId="3" borderId="4" xfId="1" applyFont="1" applyFill="1" applyBorder="1" applyAlignment="1" applyProtection="1">
      <alignment horizontal="center" shrinkToFit="1"/>
      <protection hidden="1"/>
    </xf>
    <xf numFmtId="0" fontId="2" fillId="4" borderId="5" xfId="1" applyFont="1" applyFill="1" applyBorder="1" applyAlignment="1" applyProtection="1">
      <alignment horizontal="center" shrinkToFit="1"/>
      <protection hidden="1"/>
    </xf>
    <xf numFmtId="0" fontId="11" fillId="2" borderId="11" xfId="2" applyFont="1" applyFill="1" applyBorder="1" applyAlignment="1" applyProtection="1">
      <alignment horizontal="center" vertical="top" shrinkToFit="1"/>
      <protection hidden="1"/>
    </xf>
    <xf numFmtId="0" fontId="2" fillId="4" borderId="6" xfId="1" applyFont="1" applyFill="1" applyBorder="1" applyAlignment="1" applyProtection="1">
      <alignment horizontal="center" shrinkToFit="1"/>
      <protection hidden="1"/>
    </xf>
    <xf numFmtId="0" fontId="2" fillId="4" borderId="8" xfId="1" applyFont="1" applyFill="1" applyBorder="1" applyAlignment="1" applyProtection="1">
      <alignment horizontal="center" shrinkToFit="1"/>
      <protection hidden="1"/>
    </xf>
    <xf numFmtId="0" fontId="11" fillId="2" borderId="5" xfId="2" applyFont="1" applyFill="1" applyBorder="1" applyAlignment="1" applyProtection="1">
      <alignment horizontal="center" vertical="top" shrinkToFit="1"/>
      <protection hidden="1"/>
    </xf>
    <xf numFmtId="0" fontId="2" fillId="2" borderId="6" xfId="1" applyFont="1" applyFill="1" applyBorder="1" applyAlignment="1" applyProtection="1">
      <alignment horizontal="center" shrinkToFit="1"/>
      <protection hidden="1"/>
    </xf>
    <xf numFmtId="0" fontId="2" fillId="2" borderId="7" xfId="1" applyFont="1" applyFill="1" applyBorder="1" applyAlignment="1" applyProtection="1">
      <alignment horizontal="center" shrinkToFit="1"/>
      <protection hidden="1"/>
    </xf>
    <xf numFmtId="0" fontId="2" fillId="2" borderId="8" xfId="1" applyFont="1" applyFill="1" applyBorder="1" applyAlignment="1" applyProtection="1">
      <alignment horizontal="center" vertical="center" shrinkToFit="1"/>
      <protection hidden="1"/>
    </xf>
    <xf numFmtId="164" fontId="2" fillId="2" borderId="10" xfId="1" applyNumberFormat="1" applyFont="1" applyFill="1" applyBorder="1" applyAlignment="1" applyProtection="1">
      <alignment horizontal="center" shrinkToFit="1"/>
      <protection hidden="1"/>
    </xf>
    <xf numFmtId="164" fontId="11" fillId="2" borderId="11" xfId="1" applyNumberFormat="1" applyFont="1" applyFill="1" applyBorder="1" applyAlignment="1" applyProtection="1">
      <alignment horizontal="center" shrinkToFit="1"/>
      <protection hidden="1"/>
    </xf>
    <xf numFmtId="164" fontId="11" fillId="2" borderId="10" xfId="1" applyNumberFormat="1" applyFont="1" applyFill="1" applyBorder="1" applyAlignment="1" applyProtection="1">
      <alignment horizontal="center" shrinkToFit="1"/>
      <protection hidden="1"/>
    </xf>
    <xf numFmtId="0" fontId="13" fillId="2" borderId="10" xfId="1" applyFont="1" applyFill="1" applyBorder="1" applyAlignment="1" applyProtection="1">
      <alignment horizontal="center" shrinkToFit="1"/>
      <protection locked="0" hidden="1"/>
    </xf>
    <xf numFmtId="0" fontId="13" fillId="2" borderId="12" xfId="1" applyFont="1" applyFill="1" applyBorder="1" applyAlignment="1" applyProtection="1">
      <alignment horizontal="center" shrinkToFit="1"/>
      <protection locked="0" hidden="1"/>
    </xf>
    <xf numFmtId="0" fontId="2" fillId="4" borderId="2" xfId="1" applyFont="1" applyFill="1" applyBorder="1" applyAlignment="1" applyProtection="1">
      <alignment horizontal="center" shrinkToFit="1"/>
      <protection hidden="1"/>
    </xf>
    <xf numFmtId="0" fontId="2" fillId="3" borderId="2" xfId="1" applyFont="1" applyFill="1" applyBorder="1" applyAlignment="1" applyProtection="1">
      <alignment horizontal="center" shrinkToFit="1"/>
      <protection hidden="1"/>
    </xf>
    <xf numFmtId="0" fontId="1" fillId="2" borderId="15" xfId="1" applyFont="1" applyFill="1" applyBorder="1" applyAlignment="1" applyProtection="1">
      <alignment horizontal="center" shrinkToFit="1"/>
      <protection hidden="1"/>
    </xf>
    <xf numFmtId="0" fontId="2" fillId="3" borderId="0" xfId="1" applyFont="1" applyFill="1" applyBorder="1" applyAlignment="1" applyProtection="1">
      <alignment horizontal="center" shrinkToFit="1"/>
      <protection hidden="1"/>
    </xf>
    <xf numFmtId="0" fontId="2" fillId="4" borderId="0" xfId="1" applyFont="1" applyFill="1" applyBorder="1" applyAlignment="1" applyProtection="1">
      <alignment horizontal="center" shrinkToFit="1"/>
      <protection hidden="1"/>
    </xf>
    <xf numFmtId="0" fontId="1" fillId="2" borderId="13" xfId="1" applyFont="1" applyFill="1" applyBorder="1" applyAlignment="1" applyProtection="1">
      <alignment horizontal="center" shrinkToFit="1"/>
      <protection hidden="1"/>
    </xf>
    <xf numFmtId="0" fontId="2" fillId="4" borderId="7" xfId="1" applyFont="1" applyFill="1" applyBorder="1" applyAlignment="1" applyProtection="1">
      <alignment horizontal="center" shrinkToFit="1"/>
      <protection hidden="1"/>
    </xf>
    <xf numFmtId="0" fontId="1" fillId="2" borderId="4" xfId="1" applyFont="1" applyFill="1" applyBorder="1" applyAlignment="1" applyProtection="1">
      <alignment horizontal="center"/>
      <protection hidden="1"/>
    </xf>
    <xf numFmtId="0" fontId="3" fillId="2" borderId="4" xfId="1" applyFont="1" applyFill="1" applyBorder="1" applyAlignment="1" applyProtection="1">
      <alignment horizontal="center"/>
      <protection hidden="1"/>
    </xf>
    <xf numFmtId="0" fontId="3" fillId="2" borderId="5" xfId="1" applyFont="1" applyFill="1" applyBorder="1" applyAlignment="1" applyProtection="1">
      <alignment horizontal="center"/>
      <protection hidden="1"/>
    </xf>
    <xf numFmtId="0" fontId="2" fillId="2" borderId="1" xfId="1" applyFont="1" applyFill="1" applyBorder="1" applyAlignment="1" applyProtection="1">
      <alignment horizontal="center" vertical="center" shrinkToFit="1"/>
      <protection hidden="1"/>
    </xf>
    <xf numFmtId="0" fontId="1" fillId="2" borderId="3" xfId="1" applyFont="1" applyFill="1" applyBorder="1" applyAlignment="1" applyProtection="1">
      <alignment horizontal="center"/>
      <protection hidden="1"/>
    </xf>
    <xf numFmtId="0" fontId="2" fillId="2" borderId="15" xfId="1" applyFont="1" applyFill="1" applyBorder="1" applyAlignment="1" applyProtection="1">
      <alignment horizontal="center"/>
      <protection hidden="1"/>
    </xf>
    <xf numFmtId="0" fontId="1" fillId="2" borderId="6" xfId="1" applyFont="1" applyFill="1" applyBorder="1" applyAlignment="1" applyProtection="1">
      <alignment horizontal="center"/>
      <protection hidden="1"/>
    </xf>
    <xf numFmtId="0" fontId="1" fillId="2" borderId="7" xfId="1" applyFont="1" applyFill="1" applyBorder="1" applyAlignment="1" applyProtection="1">
      <alignment horizontal="center"/>
      <protection hidden="1"/>
    </xf>
    <xf numFmtId="0" fontId="1" fillId="2" borderId="8" xfId="1" applyFont="1" applyFill="1" applyBorder="1" applyAlignment="1" applyProtection="1">
      <alignment horizontal="center"/>
      <protection hidden="1"/>
    </xf>
    <xf numFmtId="0" fontId="2" fillId="2" borderId="14" xfId="1" applyFont="1" applyFill="1" applyBorder="1" applyAlignment="1" applyProtection="1">
      <alignment horizontal="center" wrapText="1"/>
      <protection hidden="1"/>
    </xf>
    <xf numFmtId="0" fontId="16" fillId="2" borderId="0" xfId="1" applyFont="1" applyFill="1" applyBorder="1" applyAlignment="1" applyProtection="1">
      <alignment horizontal="left"/>
      <protection hidden="1"/>
    </xf>
    <xf numFmtId="0" fontId="16" fillId="2" borderId="0" xfId="1" applyFont="1" applyFill="1" applyBorder="1" applyAlignment="1" applyProtection="1">
      <alignment horizontal="center"/>
      <protection hidden="1"/>
    </xf>
    <xf numFmtId="0" fontId="1" fillId="2" borderId="0" xfId="1" applyFill="1" applyBorder="1" applyAlignment="1" applyProtection="1">
      <alignment horizontal="center"/>
      <protection hidden="1"/>
    </xf>
    <xf numFmtId="14" fontId="16" fillId="2" borderId="0" xfId="1" applyNumberFormat="1" applyFont="1" applyFill="1" applyBorder="1" applyAlignment="1" applyProtection="1">
      <alignment horizontal="center"/>
      <protection hidden="1"/>
    </xf>
    <xf numFmtId="0" fontId="1" fillId="2" borderId="11" xfId="1" applyFill="1" applyBorder="1" applyAlignment="1" applyProtection="1">
      <alignment horizontal="center"/>
      <protection hidden="1"/>
    </xf>
    <xf numFmtId="0" fontId="1" fillId="3" borderId="10" xfId="1" applyFont="1" applyFill="1" applyBorder="1" applyAlignment="1" applyProtection="1">
      <alignment horizontal="center"/>
      <protection hidden="1"/>
    </xf>
    <xf numFmtId="0" fontId="1" fillId="2" borderId="0" xfId="1" applyFont="1" applyFill="1" applyProtection="1">
      <protection hidden="1"/>
    </xf>
    <xf numFmtId="0" fontId="3" fillId="2" borderId="0" xfId="1" applyFont="1" applyFill="1" applyProtection="1">
      <protection hidden="1"/>
    </xf>
    <xf numFmtId="0" fontId="18" fillId="2" borderId="0" xfId="1" applyFont="1" applyFill="1" applyProtection="1">
      <protection hidden="1"/>
    </xf>
    <xf numFmtId="0" fontId="19" fillId="2" borderId="0" xfId="2" applyFont="1" applyFill="1" applyBorder="1" applyAlignment="1" applyProtection="1"/>
    <xf numFmtId="0" fontId="1" fillId="2" borderId="16" xfId="2" applyNumberFormat="1" applyFont="1" applyFill="1" applyBorder="1" applyAlignment="1" applyProtection="1">
      <alignment horizontal="right" vertical="center"/>
      <protection hidden="1"/>
    </xf>
    <xf numFmtId="0" fontId="1" fillId="2" borderId="16" xfId="2" applyNumberFormat="1" applyFont="1" applyFill="1" applyBorder="1" applyAlignment="1" applyProtection="1">
      <alignment vertical="top"/>
      <protection hidden="1"/>
    </xf>
    <xf numFmtId="0" fontId="20" fillId="2" borderId="16" xfId="1" applyFont="1" applyFill="1" applyBorder="1" applyAlignment="1" applyProtection="1">
      <alignment vertical="center"/>
      <protection hidden="1"/>
    </xf>
    <xf numFmtId="0" fontId="22" fillId="2" borderId="16" xfId="1" applyFont="1" applyFill="1" applyBorder="1" applyAlignment="1" applyProtection="1">
      <protection hidden="1"/>
    </xf>
    <xf numFmtId="0" fontId="1" fillId="2" borderId="16" xfId="1" applyNumberFormat="1" applyFont="1" applyFill="1" applyBorder="1" applyAlignment="1" applyProtection="1">
      <alignment vertical="center"/>
      <protection hidden="1"/>
    </xf>
    <xf numFmtId="0" fontId="23" fillId="2" borderId="16" xfId="1" applyNumberFormat="1" applyFont="1" applyFill="1" applyBorder="1" applyAlignment="1" applyProtection="1">
      <alignment vertical="center"/>
      <protection hidden="1"/>
    </xf>
    <xf numFmtId="0" fontId="24" fillId="2" borderId="0" xfId="2" applyNumberFormat="1" applyFont="1" applyFill="1" applyBorder="1" applyAlignment="1" applyProtection="1">
      <alignment horizontal="right" vertical="center"/>
      <protection hidden="1"/>
    </xf>
    <xf numFmtId="0" fontId="1" fillId="2" borderId="0" xfId="1" applyNumberFormat="1" applyFont="1" applyFill="1" applyBorder="1" applyAlignment="1" applyProtection="1">
      <alignment vertical="top"/>
      <protection hidden="1"/>
    </xf>
    <xf numFmtId="0" fontId="20" fillId="2" borderId="0" xfId="1" applyFont="1" applyFill="1" applyBorder="1" applyAlignment="1" applyProtection="1">
      <alignment vertical="center"/>
      <protection hidden="1"/>
    </xf>
    <xf numFmtId="0" fontId="22" fillId="2" borderId="0" xfId="1" applyFont="1" applyFill="1" applyBorder="1" applyAlignment="1" applyProtection="1">
      <protection hidden="1"/>
    </xf>
    <xf numFmtId="0" fontId="1" fillId="2" borderId="0" xfId="1" applyNumberFormat="1" applyFont="1" applyFill="1" applyBorder="1" applyAlignment="1" applyProtection="1">
      <alignment vertical="center"/>
      <protection hidden="1"/>
    </xf>
    <xf numFmtId="0" fontId="23" fillId="2" borderId="0" xfId="1" applyNumberFormat="1" applyFont="1" applyFill="1" applyBorder="1" applyAlignment="1" applyProtection="1">
      <alignment vertical="center"/>
      <protection hidden="1"/>
    </xf>
    <xf numFmtId="0" fontId="21" fillId="2" borderId="0" xfId="1" applyFont="1" applyFill="1" applyBorder="1" applyAlignment="1" applyProtection="1">
      <alignment horizontal="center" vertical="center"/>
      <protection hidden="1"/>
    </xf>
    <xf numFmtId="0" fontId="21" fillId="2" borderId="16" xfId="1" applyFont="1" applyFill="1" applyBorder="1" applyAlignment="1" applyProtection="1">
      <alignment horizontal="center" vertical="center"/>
      <protection hidden="1"/>
    </xf>
    <xf numFmtId="49" fontId="1" fillId="3" borderId="9" xfId="1" applyNumberFormat="1" applyFill="1" applyBorder="1" applyAlignment="1" applyProtection="1">
      <alignment horizontal="center"/>
      <protection hidden="1"/>
    </xf>
    <xf numFmtId="0" fontId="4" fillId="2" borderId="2" xfId="2" applyFill="1" applyBorder="1" applyAlignment="1" applyProtection="1">
      <alignment horizontal="left"/>
      <protection hidden="1"/>
    </xf>
    <xf numFmtId="0" fontId="1" fillId="2" borderId="9" xfId="1" applyFill="1" applyBorder="1" applyAlignment="1" applyProtection="1">
      <protection hidden="1"/>
    </xf>
    <xf numFmtId="0" fontId="17" fillId="2" borderId="9" xfId="1" applyFont="1" applyFill="1" applyBorder="1" applyAlignment="1" applyProtection="1">
      <alignment horizontal="center" shrinkToFit="1"/>
      <protection locked="0" hidden="1"/>
    </xf>
    <xf numFmtId="0" fontId="17" fillId="2" borderId="12" xfId="1" applyFont="1" applyFill="1" applyBorder="1" applyAlignment="1" applyProtection="1">
      <alignment horizontal="left" shrinkToFit="1"/>
      <protection locked="0" hidden="1"/>
    </xf>
    <xf numFmtId="0" fontId="17" fillId="2" borderId="10" xfId="1" applyFont="1" applyFill="1" applyBorder="1" applyAlignment="1" applyProtection="1">
      <alignment horizontal="left" shrinkToFit="1"/>
      <protection locked="0" hidden="1"/>
    </xf>
    <xf numFmtId="0" fontId="17" fillId="2" borderId="14" xfId="1" applyFont="1" applyFill="1" applyBorder="1" applyAlignment="1" applyProtection="1">
      <alignment horizontal="left" shrinkToFit="1"/>
      <protection locked="0" hidden="1"/>
    </xf>
    <xf numFmtId="0" fontId="4" fillId="2" borderId="0" xfId="2" applyFill="1" applyBorder="1" applyAlignment="1" applyProtection="1">
      <alignment horizontal="right"/>
      <protection hidden="1"/>
    </xf>
    <xf numFmtId="0" fontId="7" fillId="3" borderId="11" xfId="1" applyFont="1" applyFill="1" applyBorder="1" applyAlignment="1" applyProtection="1">
      <alignment horizontal="center"/>
      <protection hidden="1"/>
    </xf>
    <xf numFmtId="0" fontId="1" fillId="0" borderId="12" xfId="1" applyBorder="1" applyAlignment="1" applyProtection="1">
      <protection hidden="1"/>
    </xf>
    <xf numFmtId="0" fontId="7" fillId="3" borderId="12" xfId="1" applyFont="1" applyFill="1" applyBorder="1" applyAlignment="1" applyProtection="1">
      <alignment horizontal="center"/>
      <protection hidden="1"/>
    </xf>
    <xf numFmtId="0" fontId="7" fillId="3" borderId="10" xfId="1" applyFont="1" applyFill="1" applyBorder="1" applyAlignment="1" applyProtection="1">
      <alignment horizontal="center"/>
      <protection hidden="1"/>
    </xf>
    <xf numFmtId="0" fontId="3" fillId="2" borderId="9" xfId="1" applyFont="1" applyFill="1" applyBorder="1" applyAlignment="1" applyProtection="1">
      <alignment horizontal="left"/>
      <protection hidden="1"/>
    </xf>
    <xf numFmtId="0" fontId="17" fillId="2" borderId="9" xfId="1" applyFont="1" applyFill="1" applyBorder="1" applyAlignment="1" applyProtection="1">
      <alignment horizontal="left" shrinkToFit="1"/>
      <protection locked="0" hidden="1"/>
    </xf>
    <xf numFmtId="0" fontId="1" fillId="2" borderId="11" xfId="1" applyFill="1" applyBorder="1" applyAlignment="1" applyProtection="1">
      <alignment horizontal="center"/>
      <protection hidden="1"/>
    </xf>
    <xf numFmtId="0" fontId="1" fillId="2" borderId="12" xfId="1" applyFill="1" applyBorder="1" applyAlignment="1" applyProtection="1">
      <alignment horizontal="center"/>
      <protection hidden="1"/>
    </xf>
    <xf numFmtId="0" fontId="1" fillId="2" borderId="10" xfId="1" applyFill="1" applyBorder="1" applyAlignment="1" applyProtection="1">
      <alignment horizontal="center"/>
      <protection hidden="1"/>
    </xf>
    <xf numFmtId="49" fontId="1" fillId="4" borderId="9" xfId="1" applyNumberFormat="1" applyFill="1" applyBorder="1" applyAlignment="1" applyProtection="1">
      <alignment horizontal="center"/>
      <protection hidden="1"/>
    </xf>
    <xf numFmtId="0" fontId="17" fillId="2" borderId="11" xfId="1" applyFont="1" applyFill="1" applyBorder="1" applyAlignment="1" applyProtection="1">
      <alignment horizontal="center" shrinkToFit="1"/>
      <protection locked="0" hidden="1"/>
    </xf>
    <xf numFmtId="0" fontId="1" fillId="2" borderId="8" xfId="1" applyFont="1" applyFill="1" applyBorder="1" applyAlignment="1" applyProtection="1">
      <alignment horizontal="center"/>
      <protection hidden="1"/>
    </xf>
    <xf numFmtId="0" fontId="1" fillId="0" borderId="7" xfId="1" applyFont="1" applyBorder="1" applyAlignment="1" applyProtection="1">
      <alignment horizontal="center"/>
      <protection hidden="1"/>
    </xf>
    <xf numFmtId="0" fontId="1" fillId="0" borderId="6" xfId="1" applyFont="1" applyBorder="1" applyAlignment="1" applyProtection="1">
      <alignment horizontal="center"/>
      <protection hidden="1"/>
    </xf>
    <xf numFmtId="14" fontId="17" fillId="2" borderId="12" xfId="1" applyNumberFormat="1" applyFont="1" applyFill="1" applyBorder="1" applyAlignment="1" applyProtection="1">
      <alignment horizontal="center" shrinkToFit="1"/>
      <protection locked="0" hidden="1"/>
    </xf>
    <xf numFmtId="0" fontId="1" fillId="0" borderId="12" xfId="1" applyFont="1" applyBorder="1" applyAlignment="1" applyProtection="1">
      <alignment horizontal="center" shrinkToFit="1"/>
      <protection locked="0" hidden="1"/>
    </xf>
    <xf numFmtId="0" fontId="1" fillId="0" borderId="10" xfId="1" applyFont="1" applyBorder="1" applyAlignment="1" applyProtection="1">
      <alignment horizontal="center" shrinkToFit="1"/>
      <protection locked="0" hidden="1"/>
    </xf>
    <xf numFmtId="164" fontId="2" fillId="2" borderId="9" xfId="1" applyNumberFormat="1" applyFont="1" applyFill="1" applyBorder="1" applyAlignment="1" applyProtection="1">
      <alignment horizontal="center" shrinkToFit="1"/>
      <protection hidden="1"/>
    </xf>
    <xf numFmtId="0" fontId="1" fillId="0" borderId="9" xfId="1" applyBorder="1" applyAlignment="1" applyProtection="1">
      <protection hidden="1"/>
    </xf>
    <xf numFmtId="0" fontId="17" fillId="2" borderId="11" xfId="1" applyFont="1" applyFill="1" applyBorder="1" applyAlignment="1" applyProtection="1">
      <alignment horizontal="left" shrinkToFit="1"/>
      <protection locked="0" hidden="1"/>
    </xf>
    <xf numFmtId="0" fontId="15" fillId="2" borderId="11" xfId="1" applyFont="1" applyFill="1" applyBorder="1" applyAlignment="1" applyProtection="1">
      <alignment horizontal="center"/>
      <protection hidden="1"/>
    </xf>
    <xf numFmtId="0" fontId="3" fillId="0" borderId="12" xfId="1" applyFont="1" applyBorder="1" applyAlignment="1" applyProtection="1">
      <protection hidden="1"/>
    </xf>
    <xf numFmtId="0" fontId="3" fillId="0" borderId="10" xfId="1" applyFont="1" applyBorder="1" applyAlignment="1" applyProtection="1">
      <protection hidden="1"/>
    </xf>
    <xf numFmtId="0" fontId="1" fillId="2" borderId="7" xfId="1" applyFont="1" applyFill="1" applyBorder="1" applyAlignment="1" applyProtection="1">
      <alignment horizontal="center"/>
      <protection hidden="1"/>
    </xf>
    <xf numFmtId="0" fontId="1" fillId="2" borderId="6" xfId="1" applyFont="1" applyFill="1" applyBorder="1" applyAlignment="1" applyProtection="1">
      <alignment horizontal="center"/>
      <protection hidden="1"/>
    </xf>
    <xf numFmtId="0" fontId="1" fillId="2" borderId="11" xfId="1" applyFill="1" applyBorder="1" applyAlignment="1" applyProtection="1">
      <protection hidden="1"/>
    </xf>
  </cellXfs>
  <cellStyles count="7">
    <cellStyle name="Dezimal_Lean6-060602" xfId="4"/>
    <cellStyle name="Hyperlink" xfId="2" builtinId="8"/>
    <cellStyle name="Normal" xfId="0" builtinId="0"/>
    <cellStyle name="Normal 2" xfId="1"/>
    <cellStyle name="Percent 2" xfId="3"/>
    <cellStyle name="Standard 2" xfId="5"/>
    <cellStyle name="Währung_Lean6-06060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101071975497718E-2"/>
          <c:y val="0.11693548387096774"/>
          <c:w val="0.87595712098009193"/>
          <c:h val="0.8266129032258066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'Full Design of Experiment '!$B$46:$B$52</c:f>
              <c:numCache>
                <c:formatCode>General</c:formatCode>
                <c:ptCount val="7"/>
              </c:numCache>
            </c:numRef>
          </c:cat>
          <c:val>
            <c:numRef>
              <c:f>'Full Design of Experiment '!$C$46:$C$52</c:f>
              <c:numCache>
                <c:formatCode>General</c:formatCode>
                <c:ptCount val="7"/>
              </c:numCache>
            </c:numRef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'Full Design of Experiment '!$B$46:$B$52</c:f>
              <c:numCache>
                <c:formatCode>General</c:formatCode>
                <c:ptCount val="7"/>
              </c:numCache>
            </c:numRef>
          </c:cat>
          <c:val>
            <c:numRef>
              <c:f>'Full Design of Experiment '!$D$46:$D$52</c:f>
              <c:numCache>
                <c:formatCode>General</c:formatCode>
                <c:ptCount val="7"/>
              </c:numCache>
            </c:numRef>
          </c:val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'Full Design of Experiment '!$B$46:$B$52</c:f>
              <c:numCache>
                <c:formatCode>General</c:formatCode>
                <c:ptCount val="7"/>
              </c:numCache>
            </c:numRef>
          </c:cat>
          <c:val>
            <c:numRef>
              <c:f>'Full Design of Experiment '!$E$46:$E$52</c:f>
              <c:numCache>
                <c:formatCode>General</c:formatCode>
                <c:ptCount val="7"/>
              </c:numCache>
            </c:numRef>
          </c:val>
        </c:ser>
        <c:ser>
          <c:idx val="3"/>
          <c:order val="3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'Full Design of Experiment '!$B$46:$B$52</c:f>
              <c:numCache>
                <c:formatCode>General</c:formatCode>
                <c:ptCount val="7"/>
              </c:numCache>
            </c:numRef>
          </c:cat>
          <c:val>
            <c:numRef>
              <c:f>'Full Design of Experiment '!$F$46:$F$52</c:f>
              <c:numCache>
                <c:formatCode>General</c:formatCode>
                <c:ptCount val="7"/>
              </c:numCache>
            </c:numRef>
          </c:val>
        </c:ser>
        <c:ser>
          <c:idx val="4"/>
          <c:order val="4"/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'Full Design of Experiment '!$B$46:$B$52</c:f>
              <c:numCache>
                <c:formatCode>General</c:formatCode>
                <c:ptCount val="7"/>
              </c:numCache>
            </c:numRef>
          </c:cat>
          <c:val>
            <c:numRef>
              <c:f>'Full Design of Experiment '!$G$46:$G$52</c:f>
              <c:numCache>
                <c:formatCode>General</c:formatCode>
                <c:ptCount val="7"/>
              </c:numCache>
            </c:numRef>
          </c:val>
        </c:ser>
        <c:ser>
          <c:idx val="7"/>
          <c:order val="5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80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numRef>
              <c:f>'Full Design of Experiment '!$B$46:$B$52</c:f>
              <c:numCache>
                <c:formatCode>General</c:formatCode>
                <c:ptCount val="7"/>
              </c:numCache>
            </c:numRef>
          </c:cat>
          <c:val>
            <c:numRef>
              <c:f>'Full Design of Experiment '!$H$46:$H$52</c:f>
              <c:numCache>
                <c:formatCode>0.0</c:formatCode>
                <c:ptCount val="7"/>
              </c:numCache>
            </c:numRef>
          </c:val>
        </c:ser>
        <c:ser>
          <c:idx val="8"/>
          <c:order val="6"/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'Full Design of Experiment '!$B$46:$B$52</c:f>
              <c:numCache>
                <c:formatCode>General</c:formatCode>
                <c:ptCount val="7"/>
              </c:numCache>
            </c:numRef>
          </c:cat>
          <c:val>
            <c:numRef>
              <c:f>'Full Design of Experiment '!$J$34:$J$38</c:f>
              <c:numCache>
                <c:formatCode>General</c:formatCode>
                <c:ptCount val="5"/>
              </c:numCache>
            </c:numRef>
          </c:val>
        </c:ser>
        <c:ser>
          <c:idx val="9"/>
          <c:order val="7"/>
          <c:spPr>
            <a:noFill/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'Full Design of Experiment '!$B$46:$B$52</c:f>
              <c:numCache>
                <c:formatCode>General</c:formatCode>
                <c:ptCount val="7"/>
              </c:numCache>
            </c:numRef>
          </c:cat>
          <c:val>
            <c:numRef>
              <c:f>'Full Design of Experiment '!$I$46:$I$52</c:f>
              <c:numCache>
                <c:formatCode>0.0</c:formatCode>
                <c:ptCount val="7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80"/>
        <c:axId val="185584256"/>
        <c:axId val="184750464"/>
      </c:barChart>
      <c:catAx>
        <c:axId val="185584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84750464"/>
        <c:crosses val="autoZero"/>
        <c:auto val="1"/>
        <c:lblAlgn val="ctr"/>
        <c:lblOffset val="100"/>
        <c:tickMarkSkip val="1"/>
        <c:noMultiLvlLbl val="0"/>
      </c:catAx>
      <c:valAx>
        <c:axId val="1847504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584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161490683232E-2"/>
          <c:y val="8.1967213114754092E-2"/>
          <c:w val="0.81987577639751552"/>
          <c:h val="0.581967213114754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'Full Design of Experiment '!$J$27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'Full Design of Experiment '!$K$26:$L$26</c:f>
              <c:numCache>
                <c:formatCode>General</c:formatCode>
                <c:ptCount val="2"/>
              </c:numCache>
            </c:numRef>
          </c:xVal>
          <c:yVal>
            <c:numRef>
              <c:f>'Full Design of Experiment '!$K$27:$L$27</c:f>
              <c:numCache>
                <c:formatCode>0.0</c:formatCode>
                <c:ptCount val="2"/>
              </c:numCache>
            </c:numRef>
          </c:yVal>
          <c:smooth val="0"/>
        </c:ser>
        <c:ser>
          <c:idx val="1"/>
          <c:order val="1"/>
          <c:tx>
            <c:strRef>
              <c:f>'Full Design of Experiment '!$J$28</c:f>
              <c:strCache>
                <c:ptCount val="1"/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'Full Design of Experiment '!$K$26:$L$26</c:f>
              <c:numCache>
                <c:formatCode>General</c:formatCode>
                <c:ptCount val="2"/>
              </c:numCache>
            </c:numRef>
          </c:xVal>
          <c:yVal>
            <c:numRef>
              <c:f>'Full Design of Experiment '!$K$28:$L$28</c:f>
              <c:numCache>
                <c:formatCode>0.0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770560"/>
        <c:axId val="184772480"/>
      </c:scatterChart>
      <c:valAx>
        <c:axId val="184770560"/>
        <c:scaling>
          <c:orientation val="minMax"/>
          <c:max val="1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772480"/>
        <c:crosses val="autoZero"/>
        <c:crossBetween val="midCat"/>
        <c:majorUnit val="1"/>
        <c:minorUnit val="1"/>
      </c:valAx>
      <c:valAx>
        <c:axId val="18477248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770560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961754780652419"/>
          <c:y val="0.85663439611032233"/>
          <c:w val="0.770931024926232"/>
          <c:h val="0.119928574501957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7407407407407E-2"/>
          <c:y val="8.1967213114754092E-2"/>
          <c:w val="0.84567901234567899"/>
          <c:h val="0.581967213114754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'Full Design of Experiment '!$C$53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'Full Design of Experiment '!$B$54:$B$55</c:f>
              <c:numCache>
                <c:formatCode>General</c:formatCode>
                <c:ptCount val="2"/>
              </c:numCache>
            </c:numRef>
          </c:xVal>
          <c:yVal>
            <c:numRef>
              <c:f>'Full Design of Experiment '!$C$54:$C$55</c:f>
              <c:numCache>
                <c:formatCode>0.0</c:formatCode>
                <c:ptCount val="2"/>
              </c:numCache>
            </c:numRef>
          </c:yVal>
          <c:smooth val="0"/>
        </c:ser>
        <c:ser>
          <c:idx val="1"/>
          <c:order val="1"/>
          <c:tx>
            <c:strRef>
              <c:f>'Full Design of Experiment '!$D$53</c:f>
              <c:strCache>
                <c:ptCount val="1"/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'Full Design of Experiment '!$B$54:$B$55</c:f>
              <c:numCache>
                <c:formatCode>General</c:formatCode>
                <c:ptCount val="2"/>
              </c:numCache>
            </c:numRef>
          </c:xVal>
          <c:yVal>
            <c:numRef>
              <c:f>'Full Design of Experiment '!$D$54:$D$55</c:f>
              <c:numCache>
                <c:formatCode>0.0</c:formatCode>
                <c:ptCount val="2"/>
              </c:numCache>
            </c:numRef>
          </c:yVal>
          <c:smooth val="0"/>
        </c:ser>
        <c:ser>
          <c:idx val="2"/>
          <c:order val="2"/>
          <c:tx>
            <c:strRef>
              <c:f>'Full Design of Experiment '!$E$53</c:f>
              <c:strCache>
                <c:ptCount val="1"/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xVal>
            <c:numRef>
              <c:f>'Full Design of Experiment '!$B$54:$B$55</c:f>
              <c:numCache>
                <c:formatCode>General</c:formatCode>
                <c:ptCount val="2"/>
              </c:numCache>
            </c:numRef>
          </c:xVal>
          <c:yVal>
            <c:numRef>
              <c:f>'Full Design of Experiment '!$E$54:$E$55</c:f>
              <c:numCache>
                <c:formatCode>0.0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4785536"/>
        <c:axId val="184808192"/>
      </c:scatterChart>
      <c:valAx>
        <c:axId val="184785536"/>
        <c:scaling>
          <c:orientation val="minMax"/>
          <c:max val="1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808192"/>
        <c:crosses val="autoZero"/>
        <c:crossBetween val="midCat"/>
        <c:majorUnit val="1"/>
        <c:minorUnit val="1"/>
      </c:valAx>
      <c:valAx>
        <c:axId val="18480819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785536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6.0042772431223877E-2"/>
          <c:y val="0.85663439611032233"/>
          <c:w val="0.9066504649881727"/>
          <c:h val="0.119928574501957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005917159763315E-2"/>
          <c:y val="4.9180327868852458E-2"/>
          <c:w val="0.84023668639053251"/>
          <c:h val="0.5901639344262295"/>
        </c:manualLayout>
      </c:layout>
      <c:scatterChart>
        <c:scatterStyle val="lineMarker"/>
        <c:varyColors val="0"/>
        <c:ser>
          <c:idx val="0"/>
          <c:order val="0"/>
          <c:tx>
            <c:strRef>
              <c:f>'Full Design of Experiment '!$M$27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'Full Design of Experiment '!$N$26:$O$26</c:f>
              <c:numCache>
                <c:formatCode>General</c:formatCode>
                <c:ptCount val="2"/>
              </c:numCache>
            </c:numRef>
          </c:xVal>
          <c:yVal>
            <c:numRef>
              <c:f>'Full Design of Experiment '!$N$27:$O$27</c:f>
              <c:numCache>
                <c:formatCode>0.0</c:formatCode>
                <c:ptCount val="2"/>
              </c:numCache>
            </c:numRef>
          </c:yVal>
          <c:smooth val="0"/>
        </c:ser>
        <c:ser>
          <c:idx val="1"/>
          <c:order val="1"/>
          <c:tx>
            <c:strRef>
              <c:f>'Full Design of Experiment '!$M$28</c:f>
              <c:strCache>
                <c:ptCount val="1"/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'Full Design of Experiment '!$N$26:$O$26</c:f>
              <c:numCache>
                <c:formatCode>General</c:formatCode>
                <c:ptCount val="2"/>
              </c:numCache>
            </c:numRef>
          </c:xVal>
          <c:yVal>
            <c:numRef>
              <c:f>'Full Design of Experiment '!$N$28:$O$28</c:f>
              <c:numCache>
                <c:formatCode>0.0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598144"/>
        <c:axId val="186600064"/>
      </c:scatterChart>
      <c:valAx>
        <c:axId val="186598144"/>
        <c:scaling>
          <c:orientation val="minMax"/>
          <c:max val="1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600064"/>
        <c:crosses val="autoZero"/>
        <c:crossBetween val="midCat"/>
        <c:majorUnit val="1"/>
        <c:minorUnit val="1"/>
      </c:valAx>
      <c:valAx>
        <c:axId val="186600064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59814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5038842038236347"/>
          <c:y val="0.85854653414224869"/>
          <c:w val="0.74615726288651785"/>
          <c:h val="7.65044533367755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727272727272724E-2"/>
          <c:y val="8.1967213114754092E-2"/>
          <c:w val="0.81818181818181823"/>
          <c:h val="0.58196721311475408"/>
        </c:manualLayout>
      </c:layout>
      <c:scatterChart>
        <c:scatterStyle val="lineMarker"/>
        <c:varyColors val="0"/>
        <c:ser>
          <c:idx val="0"/>
          <c:order val="0"/>
          <c:tx>
            <c:strRef>
              <c:f>'Full Design of Experiment '!$P$27</c:f>
              <c:strCache>
                <c:ptCount val="1"/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'Full Design of Experiment '!$Q$26:$R$26</c:f>
              <c:numCache>
                <c:formatCode>General</c:formatCode>
                <c:ptCount val="2"/>
              </c:numCache>
            </c:numRef>
          </c:xVal>
          <c:yVal>
            <c:numRef>
              <c:f>'Full Design of Experiment '!$Q$27:$R$27</c:f>
              <c:numCache>
                <c:formatCode>0.0</c:formatCode>
                <c:ptCount val="2"/>
              </c:numCache>
            </c:numRef>
          </c:yVal>
          <c:smooth val="0"/>
        </c:ser>
        <c:ser>
          <c:idx val="1"/>
          <c:order val="1"/>
          <c:tx>
            <c:strRef>
              <c:f>'Full Design of Experiment '!$P$28</c:f>
              <c:strCache>
                <c:ptCount val="1"/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'Full Design of Experiment '!$Q$26:$R$26</c:f>
              <c:numCache>
                <c:formatCode>General</c:formatCode>
                <c:ptCount val="2"/>
              </c:numCache>
            </c:numRef>
          </c:xVal>
          <c:yVal>
            <c:numRef>
              <c:f>'Full Design of Experiment '!$Q$28:$R$28</c:f>
              <c:numCache>
                <c:formatCode>0.0</c:formatCode>
                <c:ptCount val="2"/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29504"/>
        <c:axId val="186631680"/>
      </c:scatterChart>
      <c:valAx>
        <c:axId val="186629504"/>
        <c:scaling>
          <c:orientation val="minMax"/>
          <c:max val="1"/>
          <c:min val="-1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631680"/>
        <c:crosses val="autoZero"/>
        <c:crossBetween val="midCat"/>
        <c:majorUnit val="1"/>
        <c:minorUnit val="1"/>
      </c:valAx>
      <c:valAx>
        <c:axId val="18663168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6629504"/>
        <c:crosses val="autoZero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1165322516503619"/>
          <c:y val="0.85663439611032233"/>
          <c:w val="0.79332537978207274"/>
          <c:h val="0.1199285745019577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22" r="0.75000000000000022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chart" Target="../charts/chart3.xml"/><Relationship Id="rId7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hyperlink" Target="http://www.leanmap.com/" TargetMode="Externa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41</xdr:row>
      <xdr:rowOff>38100</xdr:rowOff>
    </xdr:from>
    <xdr:to>
      <xdr:col>21</xdr:col>
      <xdr:colOff>238125</xdr:colOff>
      <xdr:row>55</xdr:row>
      <xdr:rowOff>133350</xdr:rowOff>
    </xdr:to>
    <xdr:graphicFrame macro="">
      <xdr:nvGraphicFramePr>
        <xdr:cNvPr id="2" name="Chart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31</xdr:row>
      <xdr:rowOff>123825</xdr:rowOff>
    </xdr:from>
    <xdr:to>
      <xdr:col>5</xdr:col>
      <xdr:colOff>152400</xdr:colOff>
      <xdr:row>38</xdr:row>
      <xdr:rowOff>152400</xdr:rowOff>
    </xdr:to>
    <xdr:graphicFrame macro="">
      <xdr:nvGraphicFramePr>
        <xdr:cNvPr id="3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123825</xdr:colOff>
      <xdr:row>31</xdr:row>
      <xdr:rowOff>123825</xdr:rowOff>
    </xdr:from>
    <xdr:to>
      <xdr:col>21</xdr:col>
      <xdr:colOff>238125</xdr:colOff>
      <xdr:row>38</xdr:row>
      <xdr:rowOff>152400</xdr:rowOff>
    </xdr:to>
    <xdr:graphicFrame macro="">
      <xdr:nvGraphicFramePr>
        <xdr:cNvPr id="4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123825</xdr:colOff>
      <xdr:row>31</xdr:row>
      <xdr:rowOff>123825</xdr:rowOff>
    </xdr:from>
    <xdr:to>
      <xdr:col>11</xdr:col>
      <xdr:colOff>19050</xdr:colOff>
      <xdr:row>38</xdr:row>
      <xdr:rowOff>152400</xdr:rowOff>
    </xdr:to>
    <xdr:graphicFrame macro="">
      <xdr:nvGraphicFramePr>
        <xdr:cNvPr id="5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11</xdr:col>
      <xdr:colOff>0</xdr:colOff>
      <xdr:row>31</xdr:row>
      <xdr:rowOff>123825</xdr:rowOff>
    </xdr:from>
    <xdr:to>
      <xdr:col>16</xdr:col>
      <xdr:colOff>142875</xdr:colOff>
      <xdr:row>38</xdr:row>
      <xdr:rowOff>152400</xdr:rowOff>
    </xdr:to>
    <xdr:graphicFrame macro="">
      <xdr:nvGraphicFramePr>
        <xdr:cNvPr id="6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524000" cy="315616"/>
    <xdr:pic>
      <xdr:nvPicPr>
        <xdr:cNvPr id="7" name="Picture 6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23</xdr:row>
      <xdr:rowOff>0</xdr:rowOff>
    </xdr:from>
    <xdr:to>
      <xdr:col>22</xdr:col>
      <xdr:colOff>9525</xdr:colOff>
      <xdr:row>56</xdr:row>
      <xdr:rowOff>9525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724275"/>
          <a:ext cx="6296025" cy="53530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22</xdr:col>
      <xdr:colOff>152400</xdr:colOff>
      <xdr:row>1</xdr:row>
      <xdr:rowOff>38100</xdr:rowOff>
    </xdr:from>
    <xdr:to>
      <xdr:col>32</xdr:col>
      <xdr:colOff>266700</xdr:colOff>
      <xdr:row>13</xdr:row>
      <xdr:rowOff>114300</xdr:rowOff>
    </xdr:to>
    <xdr:sp macro="" textlink="">
      <xdr:nvSpPr>
        <xdr:cNvPr id="11" name="Rectangle 10"/>
        <xdr:cNvSpPr/>
      </xdr:nvSpPr>
      <xdr:spPr>
        <a:xfrm>
          <a:off x="6438900" y="200025"/>
          <a:ext cx="2971800" cy="2019300"/>
        </a:xfrm>
        <a:prstGeom prst="rect">
          <a:avLst/>
        </a:prstGeom>
        <a:solidFill>
          <a:srgbClr val="FF58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-------------------------------------------</a:t>
          </a:r>
          <a:endParaRPr lang="en-US" sz="1400" b="1" baseline="0"/>
        </a:p>
        <a:p>
          <a:pPr algn="ctr"/>
          <a:r>
            <a:rPr lang="en-US" sz="1400" b="1" baseline="0"/>
            <a:t>INFORMATION</a:t>
          </a:r>
        </a:p>
        <a:p>
          <a:pPr algn="ctr"/>
          <a:r>
            <a:rPr lang="en-US" sz="1400" b="1" baseline="0"/>
            <a:t>-------------------------------------------</a:t>
          </a:r>
          <a:br>
            <a:rPr lang="en-US" sz="1400" b="1" baseline="0"/>
          </a:br>
          <a:r>
            <a:rPr lang="en-US" sz="1400" b="1" baseline="0"/>
            <a:t>This sheet is for information only. </a:t>
          </a:r>
          <a:br>
            <a:rPr lang="en-US" sz="1400" b="1" baseline="0"/>
          </a:br>
          <a:r>
            <a:rPr lang="en-US" sz="1400" b="1" baseline="0"/>
            <a:t>The tool is part of the professional package, av</a:t>
          </a:r>
          <a:r>
            <a:rPr lang="en-US" sz="1400" b="1" u="none" baseline="0"/>
            <a:t>ailable for download on:</a:t>
          </a:r>
        </a:p>
        <a:p>
          <a:pPr algn="ctr"/>
          <a:r>
            <a:rPr lang="en-US" sz="1400" b="1" u="sng" baseline="0"/>
            <a:t>www.leanmap.com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0.49906</cdr:x>
      <cdr:y>0.4487</cdr:y>
    </cdr:from>
    <cdr:to>
      <cdr:x>0.52118</cdr:x>
      <cdr:y>0.49203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1276" y="487519"/>
          <a:ext cx="37719" cy="460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1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240"/>
  <sheetViews>
    <sheetView tabSelected="1" workbookViewId="0">
      <selection activeCell="D9" sqref="D9"/>
    </sheetView>
  </sheetViews>
  <sheetFormatPr defaultColWidth="4.28515625" defaultRowHeight="12.75" customHeight="1" x14ac:dyDescent="0.2"/>
  <cols>
    <col min="1" max="16384" width="4.28515625" style="1"/>
  </cols>
  <sheetData>
    <row r="1" spans="1:22" ht="12.75" customHeight="1" x14ac:dyDescent="0.35">
      <c r="A1" s="149" t="s">
        <v>65</v>
      </c>
      <c r="B1" s="148"/>
      <c r="C1" s="148"/>
      <c r="D1" s="147"/>
      <c r="E1" s="37"/>
      <c r="F1" s="150" t="s">
        <v>64</v>
      </c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46"/>
      <c r="S1" s="145"/>
      <c r="T1" s="145"/>
      <c r="U1" s="145"/>
      <c r="V1" s="144" t="s">
        <v>63</v>
      </c>
    </row>
    <row r="2" spans="1:22" ht="12.75" customHeight="1" thickBot="1" x14ac:dyDescent="0.4">
      <c r="A2" s="143" t="s">
        <v>62</v>
      </c>
      <c r="B2" s="142"/>
      <c r="C2" s="142"/>
      <c r="D2" s="141"/>
      <c r="E2" s="140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40"/>
      <c r="S2" s="139"/>
      <c r="T2" s="139"/>
      <c r="U2" s="139"/>
      <c r="V2" s="138" t="s">
        <v>61</v>
      </c>
    </row>
    <row r="3" spans="1:22" ht="12.75" customHeight="1" x14ac:dyDescent="0.2">
      <c r="A3" s="153"/>
      <c r="B3" s="153"/>
      <c r="C3" s="153"/>
      <c r="D3" s="137"/>
      <c r="E3" s="136"/>
      <c r="F3" s="135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59"/>
      <c r="T3" s="159"/>
      <c r="U3" s="159"/>
      <c r="V3" s="159"/>
    </row>
    <row r="4" spans="1:22" ht="12.75" customHeight="1" x14ac:dyDescent="0.2">
      <c r="A4" s="160" t="s">
        <v>60</v>
      </c>
      <c r="B4" s="161"/>
      <c r="C4" s="161"/>
      <c r="D4" s="161"/>
      <c r="E4" s="161"/>
      <c r="F4" s="161"/>
      <c r="G4" s="161"/>
      <c r="H4" s="161"/>
      <c r="I4" s="161"/>
      <c r="J4" s="133"/>
      <c r="L4" s="160" t="s">
        <v>59</v>
      </c>
      <c r="M4" s="162"/>
      <c r="N4" s="162"/>
      <c r="O4" s="162"/>
      <c r="P4" s="162"/>
      <c r="Q4" s="162"/>
      <c r="R4" s="162"/>
      <c r="S4" s="162"/>
      <c r="T4" s="162"/>
      <c r="U4" s="162"/>
      <c r="V4" s="163"/>
    </row>
    <row r="5" spans="1:22" ht="12.75" customHeight="1" x14ac:dyDescent="0.2">
      <c r="A5" s="154" t="s">
        <v>58</v>
      </c>
      <c r="B5" s="154"/>
      <c r="C5" s="154"/>
      <c r="D5" s="165" t="s">
        <v>57</v>
      </c>
      <c r="E5" s="165"/>
      <c r="F5" s="165"/>
      <c r="G5" s="165"/>
      <c r="H5" s="165"/>
      <c r="I5" s="165"/>
      <c r="J5" s="165"/>
      <c r="K5" s="128"/>
      <c r="L5" s="166" t="s">
        <v>56</v>
      </c>
      <c r="M5" s="167"/>
      <c r="N5" s="167"/>
      <c r="O5" s="168"/>
      <c r="P5" s="152" t="s">
        <v>55</v>
      </c>
      <c r="Q5" s="152"/>
      <c r="R5" s="169" t="s">
        <v>54</v>
      </c>
      <c r="S5" s="169"/>
      <c r="T5" s="164" t="s">
        <v>53</v>
      </c>
      <c r="U5" s="164"/>
      <c r="V5" s="164"/>
    </row>
    <row r="6" spans="1:22" ht="12.75" customHeight="1" x14ac:dyDescent="0.2">
      <c r="A6" s="154" t="s">
        <v>52</v>
      </c>
      <c r="B6" s="154"/>
      <c r="C6" s="154"/>
      <c r="D6" s="165" t="s">
        <v>51</v>
      </c>
      <c r="E6" s="165"/>
      <c r="F6" s="165"/>
      <c r="G6" s="165"/>
      <c r="H6" s="165"/>
      <c r="I6" s="165"/>
      <c r="J6" s="165"/>
      <c r="K6" s="128"/>
      <c r="L6" s="132" t="s">
        <v>7</v>
      </c>
      <c r="M6" s="156" t="s">
        <v>50</v>
      </c>
      <c r="N6" s="156"/>
      <c r="O6" s="157"/>
      <c r="P6" s="155">
        <v>90</v>
      </c>
      <c r="Q6" s="155"/>
      <c r="R6" s="155">
        <v>100</v>
      </c>
      <c r="S6" s="170"/>
      <c r="T6" s="165" t="s">
        <v>49</v>
      </c>
      <c r="U6" s="165"/>
      <c r="V6" s="165"/>
    </row>
    <row r="7" spans="1:22" ht="12.75" customHeight="1" x14ac:dyDescent="0.2">
      <c r="A7" s="154" t="s">
        <v>48</v>
      </c>
      <c r="B7" s="154"/>
      <c r="C7" s="154"/>
      <c r="D7" s="158" t="s">
        <v>47</v>
      </c>
      <c r="E7" s="158"/>
      <c r="F7" s="158"/>
      <c r="G7" s="158"/>
      <c r="H7" s="158"/>
      <c r="I7" s="158"/>
      <c r="J7" s="158"/>
      <c r="K7" s="128"/>
      <c r="L7" s="132" t="s">
        <v>9</v>
      </c>
      <c r="M7" s="156" t="s">
        <v>46</v>
      </c>
      <c r="N7" s="156"/>
      <c r="O7" s="157"/>
      <c r="P7" s="155">
        <v>60</v>
      </c>
      <c r="Q7" s="155"/>
      <c r="R7" s="155">
        <v>75</v>
      </c>
      <c r="S7" s="170"/>
      <c r="T7" s="165" t="s">
        <v>45</v>
      </c>
      <c r="U7" s="165"/>
      <c r="V7" s="165"/>
    </row>
    <row r="8" spans="1:22" ht="12.75" customHeight="1" x14ac:dyDescent="0.2">
      <c r="A8" s="154" t="s">
        <v>44</v>
      </c>
      <c r="B8" s="154"/>
      <c r="C8" s="185"/>
      <c r="D8" s="179" t="s">
        <v>66</v>
      </c>
      <c r="E8" s="156"/>
      <c r="F8" s="156"/>
      <c r="G8" s="156"/>
      <c r="H8" s="174">
        <v>43831</v>
      </c>
      <c r="I8" s="175"/>
      <c r="J8" s="176"/>
      <c r="K8" s="128"/>
      <c r="L8" s="132" t="s">
        <v>6</v>
      </c>
      <c r="M8" s="156" t="s">
        <v>43</v>
      </c>
      <c r="N8" s="156"/>
      <c r="O8" s="157"/>
      <c r="P8" s="155" t="s">
        <v>42</v>
      </c>
      <c r="Q8" s="155"/>
      <c r="R8" s="155" t="s">
        <v>41</v>
      </c>
      <c r="S8" s="170"/>
      <c r="T8" s="165" t="s">
        <v>40</v>
      </c>
      <c r="U8" s="165"/>
      <c r="V8" s="165"/>
    </row>
    <row r="9" spans="1:22" ht="12.75" customHeight="1" x14ac:dyDescent="0.2">
      <c r="A9" s="30"/>
      <c r="B9" s="30"/>
      <c r="C9" s="30"/>
      <c r="D9" s="128"/>
      <c r="E9" s="128"/>
      <c r="F9" s="128"/>
      <c r="G9" s="128"/>
      <c r="H9" s="131"/>
      <c r="I9" s="130"/>
      <c r="J9" s="130"/>
      <c r="K9" s="128"/>
      <c r="L9" s="130"/>
      <c r="M9" s="128"/>
      <c r="N9" s="128"/>
      <c r="O9" s="128"/>
      <c r="P9" s="129"/>
      <c r="Q9" s="129"/>
      <c r="R9" s="129"/>
      <c r="S9" s="129"/>
      <c r="T9" s="128"/>
      <c r="U9" s="128"/>
      <c r="V9" s="128"/>
    </row>
    <row r="10" spans="1:22" ht="12.75" customHeight="1" x14ac:dyDescent="0.2">
      <c r="A10" s="160" t="s">
        <v>39</v>
      </c>
      <c r="B10" s="162"/>
      <c r="C10" s="162"/>
      <c r="D10" s="162"/>
      <c r="E10" s="162"/>
      <c r="F10" s="162"/>
      <c r="G10" s="162"/>
      <c r="H10" s="163"/>
      <c r="I10" s="160" t="s">
        <v>38</v>
      </c>
      <c r="J10" s="162"/>
      <c r="K10" s="162"/>
      <c r="L10" s="162"/>
      <c r="M10" s="162"/>
      <c r="N10" s="162"/>
      <c r="O10" s="162"/>
      <c r="P10" s="162"/>
      <c r="Q10" s="162"/>
      <c r="R10" s="163"/>
      <c r="S10" s="180" t="s">
        <v>37</v>
      </c>
      <c r="T10" s="181"/>
      <c r="U10" s="181"/>
      <c r="V10" s="182"/>
    </row>
    <row r="11" spans="1:22" ht="12.75" customHeight="1" x14ac:dyDescent="0.2">
      <c r="A11" s="127" t="s">
        <v>36</v>
      </c>
      <c r="B11" s="183" t="s">
        <v>35</v>
      </c>
      <c r="C11" s="183"/>
      <c r="D11" s="183"/>
      <c r="E11" s="126" t="s">
        <v>34</v>
      </c>
      <c r="F11" s="125" t="s">
        <v>33</v>
      </c>
      <c r="G11" s="125" t="s">
        <v>1</v>
      </c>
      <c r="H11" s="124" t="s">
        <v>32</v>
      </c>
      <c r="I11" s="171" t="str">
        <f>D7</f>
        <v>Yield</v>
      </c>
      <c r="J11" s="172"/>
      <c r="K11" s="172"/>
      <c r="L11" s="172"/>
      <c r="M11" s="172"/>
      <c r="N11" s="172"/>
      <c r="O11" s="172"/>
      <c r="P11" s="172"/>
      <c r="Q11" s="172"/>
      <c r="R11" s="173"/>
      <c r="S11" s="171" t="s">
        <v>31</v>
      </c>
      <c r="T11" s="184"/>
      <c r="U11" s="183" t="s">
        <v>30</v>
      </c>
      <c r="V11" s="184"/>
    </row>
    <row r="12" spans="1:22" ht="12.75" customHeight="1" x14ac:dyDescent="0.2">
      <c r="A12" s="123" t="s">
        <v>29</v>
      </c>
      <c r="B12" s="5" t="s">
        <v>7</v>
      </c>
      <c r="C12" s="5" t="s">
        <v>9</v>
      </c>
      <c r="D12" s="5" t="s">
        <v>6</v>
      </c>
      <c r="E12" s="122" t="s">
        <v>28</v>
      </c>
      <c r="F12" s="5" t="s">
        <v>27</v>
      </c>
      <c r="G12" s="5" t="s">
        <v>26</v>
      </c>
      <c r="H12" s="121" t="s">
        <v>25</v>
      </c>
      <c r="I12" s="16" t="s">
        <v>24</v>
      </c>
      <c r="J12" s="16" t="s">
        <v>23</v>
      </c>
      <c r="K12" s="16" t="s">
        <v>22</v>
      </c>
      <c r="L12" s="16" t="s">
        <v>21</v>
      </c>
      <c r="M12" s="16" t="s">
        <v>20</v>
      </c>
      <c r="N12" s="16" t="s">
        <v>19</v>
      </c>
      <c r="O12" s="16" t="s">
        <v>18</v>
      </c>
      <c r="P12" s="16" t="s">
        <v>17</v>
      </c>
      <c r="Q12" s="16" t="s">
        <v>16</v>
      </c>
      <c r="R12" s="118" t="s">
        <v>15</v>
      </c>
      <c r="S12" s="120" t="s">
        <v>14</v>
      </c>
      <c r="T12" s="119" t="s">
        <v>13</v>
      </c>
      <c r="U12" s="16" t="s">
        <v>12</v>
      </c>
      <c r="V12" s="118" t="s">
        <v>11</v>
      </c>
    </row>
    <row r="13" spans="1:22" ht="12.75" customHeight="1" x14ac:dyDescent="0.2">
      <c r="A13" s="116">
        <v>1</v>
      </c>
      <c r="B13" s="117">
        <f>R6</f>
        <v>100</v>
      </c>
      <c r="C13" s="117">
        <f>R7</f>
        <v>75</v>
      </c>
      <c r="D13" s="117" t="str">
        <f>R8</f>
        <v>CNP</v>
      </c>
      <c r="E13" s="117">
        <v>1</v>
      </c>
      <c r="F13" s="117">
        <v>1</v>
      </c>
      <c r="G13" s="117">
        <v>1</v>
      </c>
      <c r="H13" s="100">
        <v>1</v>
      </c>
      <c r="I13" s="110">
        <v>0.99</v>
      </c>
      <c r="J13" s="110">
        <v>0.97</v>
      </c>
      <c r="K13" s="110"/>
      <c r="L13" s="110"/>
      <c r="M13" s="110"/>
      <c r="N13" s="110"/>
      <c r="O13" s="110"/>
      <c r="P13" s="110"/>
      <c r="Q13" s="110"/>
      <c r="R13" s="109"/>
      <c r="S13" s="107">
        <f t="shared" ref="S13:S20" si="0">AVERAGE(I13:R13)</f>
        <v>0.98</v>
      </c>
      <c r="T13" s="108">
        <f t="shared" ref="T13:T20" si="1">STDEV(I13:R13)</f>
        <v>1.4142135623730963E-2</v>
      </c>
      <c r="U13" s="107">
        <f t="shared" ref="U13:U20" si="2">V13*(T13^2)</f>
        <v>2.0000000000000036E-4</v>
      </c>
      <c r="V13" s="106">
        <f t="shared" ref="V13:V20" si="3">(COUNT(I13:R13)-1)</f>
        <v>1</v>
      </c>
    </row>
    <row r="14" spans="1:22" ht="12.75" customHeight="1" x14ac:dyDescent="0.2">
      <c r="A14" s="116">
        <v>2</v>
      </c>
      <c r="B14" s="115">
        <f>R6</f>
        <v>100</v>
      </c>
      <c r="C14" s="115">
        <f>R7</f>
        <v>75</v>
      </c>
      <c r="D14" s="114" t="str">
        <f>P8</f>
        <v>ARS</v>
      </c>
      <c r="E14" s="115">
        <v>1</v>
      </c>
      <c r="F14" s="114">
        <v>-1</v>
      </c>
      <c r="G14" s="114">
        <v>-1</v>
      </c>
      <c r="H14" s="97">
        <v>-1</v>
      </c>
      <c r="I14" s="110">
        <v>0.98</v>
      </c>
      <c r="J14" s="110">
        <v>0.98</v>
      </c>
      <c r="K14" s="110"/>
      <c r="L14" s="110"/>
      <c r="M14" s="110"/>
      <c r="N14" s="110"/>
      <c r="O14" s="110"/>
      <c r="P14" s="110"/>
      <c r="Q14" s="110"/>
      <c r="R14" s="109"/>
      <c r="S14" s="107">
        <f t="shared" si="0"/>
        <v>0.98</v>
      </c>
      <c r="T14" s="108">
        <f t="shared" si="1"/>
        <v>0</v>
      </c>
      <c r="U14" s="107">
        <f t="shared" si="2"/>
        <v>0</v>
      </c>
      <c r="V14" s="106">
        <f t="shared" si="3"/>
        <v>1</v>
      </c>
    </row>
    <row r="15" spans="1:22" ht="12.75" customHeight="1" x14ac:dyDescent="0.2">
      <c r="A15" s="116">
        <v>3</v>
      </c>
      <c r="B15" s="115">
        <f>R6</f>
        <v>100</v>
      </c>
      <c r="C15" s="114">
        <f>P7</f>
        <v>60</v>
      </c>
      <c r="D15" s="115" t="str">
        <f>R8</f>
        <v>CNP</v>
      </c>
      <c r="E15" s="114">
        <v>-1</v>
      </c>
      <c r="F15" s="114">
        <v>-1</v>
      </c>
      <c r="G15" s="115">
        <v>1</v>
      </c>
      <c r="H15" s="97">
        <v>-1</v>
      </c>
      <c r="I15" s="110">
        <v>0.95</v>
      </c>
      <c r="J15" s="110">
        <v>0.94</v>
      </c>
      <c r="K15" s="110"/>
      <c r="L15" s="110"/>
      <c r="M15" s="110"/>
      <c r="N15" s="110"/>
      <c r="O15" s="110"/>
      <c r="P15" s="110"/>
      <c r="Q15" s="110"/>
      <c r="R15" s="109"/>
      <c r="S15" s="107">
        <f t="shared" si="0"/>
        <v>0.94499999999999995</v>
      </c>
      <c r="T15" s="108">
        <f t="shared" si="1"/>
        <v>7.0710678118654814E-3</v>
      </c>
      <c r="U15" s="107">
        <f t="shared" si="2"/>
        <v>5.000000000000009E-5</v>
      </c>
      <c r="V15" s="106">
        <f t="shared" si="3"/>
        <v>1</v>
      </c>
    </row>
    <row r="16" spans="1:22" ht="12.75" customHeight="1" x14ac:dyDescent="0.2">
      <c r="A16" s="116">
        <v>4</v>
      </c>
      <c r="B16" s="115">
        <f>R6</f>
        <v>100</v>
      </c>
      <c r="C16" s="114">
        <f>P7</f>
        <v>60</v>
      </c>
      <c r="D16" s="114" t="str">
        <f>P8</f>
        <v>ARS</v>
      </c>
      <c r="E16" s="114">
        <v>-1</v>
      </c>
      <c r="F16" s="115">
        <v>1</v>
      </c>
      <c r="G16" s="114">
        <v>-1</v>
      </c>
      <c r="H16" s="89">
        <v>1</v>
      </c>
      <c r="I16" s="110">
        <v>0.99</v>
      </c>
      <c r="J16" s="110">
        <v>0.99</v>
      </c>
      <c r="K16" s="110"/>
      <c r="L16" s="110"/>
      <c r="M16" s="110"/>
      <c r="N16" s="110"/>
      <c r="O16" s="110"/>
      <c r="P16" s="110"/>
      <c r="Q16" s="110"/>
      <c r="R16" s="109"/>
      <c r="S16" s="107">
        <f t="shared" si="0"/>
        <v>0.99</v>
      </c>
      <c r="T16" s="108">
        <f t="shared" si="1"/>
        <v>0</v>
      </c>
      <c r="U16" s="107">
        <f t="shared" si="2"/>
        <v>0</v>
      </c>
      <c r="V16" s="106">
        <f t="shared" si="3"/>
        <v>1</v>
      </c>
    </row>
    <row r="17" spans="1:47" ht="12.75" customHeight="1" x14ac:dyDescent="0.2">
      <c r="A17" s="116">
        <v>5</v>
      </c>
      <c r="B17" s="114">
        <f>P6</f>
        <v>90</v>
      </c>
      <c r="C17" s="115">
        <f>R7</f>
        <v>75</v>
      </c>
      <c r="D17" s="115" t="str">
        <f>R8</f>
        <v>CNP</v>
      </c>
      <c r="E17" s="114">
        <v>-1</v>
      </c>
      <c r="F17" s="115">
        <v>1</v>
      </c>
      <c r="G17" s="114">
        <v>-1</v>
      </c>
      <c r="H17" s="97">
        <v>-1</v>
      </c>
      <c r="I17" s="110">
        <v>0.98</v>
      </c>
      <c r="J17" s="110">
        <v>0.98</v>
      </c>
      <c r="K17" s="110"/>
      <c r="L17" s="110"/>
      <c r="M17" s="110"/>
      <c r="N17" s="110"/>
      <c r="O17" s="110"/>
      <c r="P17" s="110"/>
      <c r="Q17" s="110"/>
      <c r="R17" s="109"/>
      <c r="S17" s="107">
        <f t="shared" si="0"/>
        <v>0.98</v>
      </c>
      <c r="T17" s="108">
        <f t="shared" si="1"/>
        <v>0</v>
      </c>
      <c r="U17" s="107">
        <f t="shared" si="2"/>
        <v>0</v>
      </c>
      <c r="V17" s="106">
        <f t="shared" si="3"/>
        <v>1</v>
      </c>
    </row>
    <row r="18" spans="1:47" ht="12.75" customHeight="1" x14ac:dyDescent="0.2">
      <c r="A18" s="116">
        <v>6</v>
      </c>
      <c r="B18" s="114">
        <f>P6</f>
        <v>90</v>
      </c>
      <c r="C18" s="115">
        <f>R7</f>
        <v>75</v>
      </c>
      <c r="D18" s="114" t="str">
        <f>P8</f>
        <v>ARS</v>
      </c>
      <c r="E18" s="114">
        <v>-1</v>
      </c>
      <c r="F18" s="114">
        <v>-1</v>
      </c>
      <c r="G18" s="115">
        <v>1</v>
      </c>
      <c r="H18" s="89">
        <v>1</v>
      </c>
      <c r="I18" s="110">
        <v>0.99</v>
      </c>
      <c r="J18" s="110">
        <v>0.97</v>
      </c>
      <c r="K18" s="110"/>
      <c r="L18" s="110"/>
      <c r="M18" s="110"/>
      <c r="N18" s="110"/>
      <c r="O18" s="110"/>
      <c r="P18" s="110"/>
      <c r="Q18" s="110"/>
      <c r="R18" s="109"/>
      <c r="S18" s="107">
        <f t="shared" si="0"/>
        <v>0.98</v>
      </c>
      <c r="T18" s="108">
        <f t="shared" si="1"/>
        <v>1.4142135623730963E-2</v>
      </c>
      <c r="U18" s="107">
        <f t="shared" si="2"/>
        <v>2.0000000000000036E-4</v>
      </c>
      <c r="V18" s="106">
        <f t="shared" si="3"/>
        <v>1</v>
      </c>
    </row>
    <row r="19" spans="1:47" ht="12.75" customHeight="1" x14ac:dyDescent="0.2">
      <c r="A19" s="116">
        <v>7</v>
      </c>
      <c r="B19" s="114">
        <f>P6</f>
        <v>90</v>
      </c>
      <c r="C19" s="114">
        <f>P7</f>
        <v>60</v>
      </c>
      <c r="D19" s="115" t="str">
        <f>R8</f>
        <v>CNP</v>
      </c>
      <c r="E19" s="115">
        <v>1</v>
      </c>
      <c r="F19" s="114">
        <v>-1</v>
      </c>
      <c r="G19" s="114">
        <v>-1</v>
      </c>
      <c r="H19" s="89">
        <v>1</v>
      </c>
      <c r="I19" s="110">
        <v>0.96</v>
      </c>
      <c r="J19" s="110">
        <v>0.96</v>
      </c>
      <c r="K19" s="110"/>
      <c r="L19" s="110"/>
      <c r="M19" s="110"/>
      <c r="N19" s="110"/>
      <c r="O19" s="110"/>
      <c r="P19" s="110"/>
      <c r="Q19" s="110"/>
      <c r="R19" s="109"/>
      <c r="S19" s="107">
        <f t="shared" si="0"/>
        <v>0.96</v>
      </c>
      <c r="T19" s="108">
        <f t="shared" si="1"/>
        <v>0</v>
      </c>
      <c r="U19" s="107">
        <f t="shared" si="2"/>
        <v>0</v>
      </c>
      <c r="V19" s="106">
        <f t="shared" si="3"/>
        <v>1</v>
      </c>
    </row>
    <row r="20" spans="1:47" ht="12.75" customHeight="1" x14ac:dyDescent="0.2">
      <c r="A20" s="113">
        <v>8</v>
      </c>
      <c r="B20" s="112">
        <f>P6</f>
        <v>90</v>
      </c>
      <c r="C20" s="112">
        <f>P7</f>
        <v>60</v>
      </c>
      <c r="D20" s="112" t="str">
        <f>P8</f>
        <v>ARS</v>
      </c>
      <c r="E20" s="111">
        <v>1</v>
      </c>
      <c r="F20" s="111">
        <v>1</v>
      </c>
      <c r="G20" s="111">
        <v>1</v>
      </c>
      <c r="H20" s="83">
        <v>-1</v>
      </c>
      <c r="I20" s="110">
        <v>1</v>
      </c>
      <c r="J20" s="110">
        <v>0.99</v>
      </c>
      <c r="K20" s="110"/>
      <c r="L20" s="110"/>
      <c r="M20" s="110"/>
      <c r="N20" s="110"/>
      <c r="O20" s="110"/>
      <c r="P20" s="110"/>
      <c r="Q20" s="110"/>
      <c r="R20" s="109"/>
      <c r="S20" s="107">
        <f t="shared" si="0"/>
        <v>0.995</v>
      </c>
      <c r="T20" s="108">
        <f t="shared" si="1"/>
        <v>7.0710678118654814E-3</v>
      </c>
      <c r="U20" s="107">
        <f t="shared" si="2"/>
        <v>5.000000000000009E-5</v>
      </c>
      <c r="V20" s="106">
        <f t="shared" si="3"/>
        <v>1</v>
      </c>
    </row>
    <row r="21" spans="1:47" ht="12.75" customHeight="1" x14ac:dyDescent="0.25">
      <c r="A21" s="102" t="s">
        <v>10</v>
      </c>
      <c r="B21" s="79">
        <f>AVERAGE(S17:S20)</f>
        <v>0.97875000000000001</v>
      </c>
      <c r="C21" s="78">
        <f>AVERAGE(S15:S16,S19:S20)</f>
        <v>0.97250000000000003</v>
      </c>
      <c r="D21" s="78">
        <f>AVERAGE(S14,S16,S18,S20)</f>
        <v>0.98625000000000007</v>
      </c>
      <c r="E21" s="78">
        <f>AVERAGE(S15:S18)</f>
        <v>0.97375</v>
      </c>
      <c r="F21" s="78">
        <f>AVERAGE(S14:S15,S18:S19)</f>
        <v>0.96624999999999994</v>
      </c>
      <c r="G21" s="78">
        <f>AVERAGE(S14,S16:S17,S19)</f>
        <v>0.97750000000000004</v>
      </c>
      <c r="H21" s="77">
        <f>AVERAGE(S14:S15,S17,S20)</f>
        <v>0.97499999999999998</v>
      </c>
      <c r="I21" s="62"/>
      <c r="J21" s="105" t="s">
        <v>8</v>
      </c>
      <c r="K21" s="104" t="s">
        <v>7</v>
      </c>
      <c r="L21" s="103" t="s">
        <v>9</v>
      </c>
      <c r="M21" s="105" t="s">
        <v>8</v>
      </c>
      <c r="N21" s="104" t="s">
        <v>9</v>
      </c>
      <c r="O21" s="103" t="s">
        <v>6</v>
      </c>
      <c r="P21" s="105" t="s">
        <v>8</v>
      </c>
      <c r="Q21" s="104" t="s">
        <v>7</v>
      </c>
      <c r="R21" s="103" t="s">
        <v>6</v>
      </c>
      <c r="S21" s="82"/>
      <c r="T21" s="96" t="s">
        <v>5</v>
      </c>
      <c r="U21" s="177">
        <f>AVERAGE(S13:S20)</f>
        <v>0.97625000000000006</v>
      </c>
      <c r="V21" s="178"/>
    </row>
    <row r="22" spans="1:47" ht="12.75" customHeight="1" x14ac:dyDescent="0.25">
      <c r="A22" s="102" t="s">
        <v>4</v>
      </c>
      <c r="B22" s="79">
        <f>AVERAGE(S13:S16)</f>
        <v>0.97374999999999989</v>
      </c>
      <c r="C22" s="78">
        <f>AVERAGE(S13:S14,S17:S18)</f>
        <v>0.98</v>
      </c>
      <c r="D22" s="78">
        <f>AVERAGE(S13,S15,S17,S19)</f>
        <v>0.96624999999999994</v>
      </c>
      <c r="E22" s="78">
        <f>AVERAGE(S13:S14,S19:S20)</f>
        <v>0.97875000000000001</v>
      </c>
      <c r="F22" s="78">
        <f>AVERAGE(S13,S16:S17,S20)</f>
        <v>0.98625000000000007</v>
      </c>
      <c r="G22" s="78">
        <f>AVERAGE(S13,S15,S18,S20)</f>
        <v>0.97499999999999998</v>
      </c>
      <c r="H22" s="77">
        <f>AVERAGE(S13,S16,S18:S19)</f>
        <v>0.97750000000000004</v>
      </c>
      <c r="I22" s="62"/>
      <c r="J22" s="91">
        <f>AVERAGE(S13:S14)</f>
        <v>0.98</v>
      </c>
      <c r="K22" s="101">
        <v>1</v>
      </c>
      <c r="L22" s="100">
        <v>1</v>
      </c>
      <c r="M22" s="91">
        <f>AVERAGE(S13,S17)</f>
        <v>0.98</v>
      </c>
      <c r="N22" s="101">
        <v>1</v>
      </c>
      <c r="O22" s="100">
        <v>1</v>
      </c>
      <c r="P22" s="91">
        <f>AVERAGE(S13,S15)</f>
        <v>0.96249999999999991</v>
      </c>
      <c r="Q22" s="101">
        <v>1</v>
      </c>
      <c r="R22" s="100">
        <v>1</v>
      </c>
      <c r="S22" s="82"/>
      <c r="T22" s="96" t="s">
        <v>3</v>
      </c>
      <c r="U22" s="177">
        <f>AVERAGE(T13:T20)</f>
        <v>5.3033008588991102E-3</v>
      </c>
      <c r="V22" s="178"/>
    </row>
    <row r="23" spans="1:47" ht="12.75" customHeight="1" x14ac:dyDescent="0.25">
      <c r="A23" s="99" t="s">
        <v>0</v>
      </c>
      <c r="B23" s="72">
        <f t="shared" ref="B23:H23" si="4">B22-B21</f>
        <v>-5.0000000000001155E-3</v>
      </c>
      <c r="C23" s="71">
        <f t="shared" si="4"/>
        <v>7.4999999999999512E-3</v>
      </c>
      <c r="D23" s="71">
        <f t="shared" si="4"/>
        <v>-2.0000000000000129E-2</v>
      </c>
      <c r="E23" s="71">
        <f t="shared" si="4"/>
        <v>5.0000000000000044E-3</v>
      </c>
      <c r="F23" s="71">
        <f t="shared" si="4"/>
        <v>2.0000000000000129E-2</v>
      </c>
      <c r="G23" s="71">
        <f t="shared" si="4"/>
        <v>-2.5000000000000577E-3</v>
      </c>
      <c r="H23" s="70">
        <f t="shared" si="4"/>
        <v>2.5000000000000577E-3</v>
      </c>
      <c r="I23" s="62"/>
      <c r="J23" s="91">
        <f>AVERAGE(S15:S16)</f>
        <v>0.96750000000000003</v>
      </c>
      <c r="K23" s="98">
        <v>1</v>
      </c>
      <c r="L23" s="97">
        <v>-1</v>
      </c>
      <c r="M23" s="91">
        <f>AVERAGE(S14,S18)</f>
        <v>0.98</v>
      </c>
      <c r="N23" s="98">
        <v>1</v>
      </c>
      <c r="O23" s="97">
        <v>-1</v>
      </c>
      <c r="P23" s="91">
        <f>AVERAGE(S14,S16)</f>
        <v>0.98499999999999999</v>
      </c>
      <c r="Q23" s="98">
        <v>1</v>
      </c>
      <c r="R23" s="97">
        <v>-1</v>
      </c>
      <c r="S23" s="82"/>
      <c r="T23" s="96" t="s">
        <v>2</v>
      </c>
      <c r="U23" s="177">
        <f>SUM(U13:U20)/SUM(V13:V20)</f>
        <v>6.250000000000011E-5</v>
      </c>
      <c r="V23" s="178"/>
    </row>
    <row r="24" spans="1:47" ht="12.75" customHeight="1" x14ac:dyDescent="0.25">
      <c r="A24" s="95"/>
      <c r="B24" s="94"/>
      <c r="C24" s="93"/>
      <c r="D24" s="93"/>
      <c r="E24" s="93"/>
      <c r="F24" s="93"/>
      <c r="G24" s="93"/>
      <c r="H24" s="92"/>
      <c r="I24" s="62"/>
      <c r="J24" s="91"/>
      <c r="K24" s="90"/>
      <c r="L24" s="89"/>
      <c r="M24" s="91"/>
      <c r="N24" s="90"/>
      <c r="O24" s="89"/>
      <c r="P24" s="91"/>
      <c r="Q24" s="90"/>
      <c r="R24" s="89"/>
      <c r="S24" s="82"/>
      <c r="T24" s="82"/>
    </row>
    <row r="25" spans="1:47" ht="12.75" customHeight="1" x14ac:dyDescent="0.2">
      <c r="A25" s="80"/>
      <c r="B25" s="88"/>
      <c r="C25" s="87"/>
      <c r="D25" s="87"/>
      <c r="E25" s="87"/>
      <c r="F25" s="87"/>
      <c r="G25" s="87"/>
      <c r="H25" s="86"/>
      <c r="I25" s="62"/>
      <c r="J25" s="85"/>
      <c r="K25" s="84"/>
      <c r="L25" s="83"/>
      <c r="M25" s="85"/>
      <c r="N25" s="84"/>
      <c r="O25" s="83"/>
      <c r="P25" s="85"/>
      <c r="Q25" s="84"/>
      <c r="R25" s="83"/>
      <c r="S25" s="82"/>
    </row>
    <row r="26" spans="1:47" ht="12.75" customHeight="1" x14ac:dyDescent="0.25">
      <c r="A26" s="80"/>
      <c r="B26" s="79"/>
      <c r="C26" s="78"/>
      <c r="D26" s="78"/>
      <c r="E26" s="78"/>
      <c r="F26" s="78"/>
      <c r="G26" s="78"/>
      <c r="H26" s="77"/>
      <c r="I26" s="62"/>
      <c r="J26" s="76"/>
      <c r="K26" s="64"/>
      <c r="L26" s="81"/>
      <c r="M26" s="76"/>
      <c r="N26" s="64"/>
      <c r="O26" s="81"/>
      <c r="P26" s="76"/>
      <c r="Q26" s="64"/>
      <c r="R26" s="81"/>
      <c r="S26" s="62"/>
    </row>
    <row r="27" spans="1:47" ht="12.75" customHeight="1" x14ac:dyDescent="0.25">
      <c r="A27" s="80"/>
      <c r="B27" s="79"/>
      <c r="C27" s="78"/>
      <c r="D27" s="78"/>
      <c r="E27" s="78"/>
      <c r="F27" s="78"/>
      <c r="G27" s="78"/>
      <c r="H27" s="77"/>
      <c r="I27" s="62"/>
      <c r="J27" s="76"/>
      <c r="K27" s="75"/>
      <c r="L27" s="74"/>
      <c r="M27" s="76"/>
      <c r="N27" s="75"/>
      <c r="O27" s="74"/>
      <c r="P27" s="76"/>
      <c r="Q27" s="75"/>
      <c r="R27" s="74"/>
      <c r="S27" s="62"/>
      <c r="AA27" s="60"/>
      <c r="AB27" s="60"/>
      <c r="AC27" s="60"/>
      <c r="AD27" s="60"/>
      <c r="AE27" s="60"/>
      <c r="AF27" s="60"/>
      <c r="AG27" s="60"/>
      <c r="AH27" s="60"/>
      <c r="AI27" s="60"/>
      <c r="AJ27" s="60"/>
      <c r="AK27" s="60"/>
      <c r="AL27" s="60"/>
      <c r="AM27" s="60"/>
      <c r="AN27" s="60"/>
      <c r="AO27" s="60"/>
      <c r="AP27" s="60"/>
      <c r="AQ27" s="60"/>
      <c r="AR27" s="60"/>
      <c r="AS27" s="60"/>
      <c r="AT27" s="60"/>
      <c r="AU27" s="60"/>
    </row>
    <row r="28" spans="1:47" ht="12.75" customHeight="1" x14ac:dyDescent="0.25">
      <c r="A28" s="73"/>
      <c r="B28" s="72"/>
      <c r="C28" s="71"/>
      <c r="D28" s="71"/>
      <c r="E28" s="71"/>
      <c r="F28" s="71"/>
      <c r="G28" s="71"/>
      <c r="H28" s="70"/>
      <c r="I28" s="62"/>
      <c r="J28" s="69"/>
      <c r="K28" s="68"/>
      <c r="L28" s="67"/>
      <c r="M28" s="69"/>
      <c r="N28" s="68"/>
      <c r="O28" s="67"/>
      <c r="P28" s="69"/>
      <c r="Q28" s="68"/>
      <c r="R28" s="67"/>
      <c r="S28" s="62"/>
      <c r="T28" s="62"/>
      <c r="U28" s="62"/>
      <c r="V28" s="62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</row>
    <row r="29" spans="1:47" ht="12.75" customHeight="1" x14ac:dyDescent="0.2">
      <c r="A29" s="66"/>
      <c r="B29" s="65"/>
      <c r="C29" s="65"/>
      <c r="D29" s="65"/>
      <c r="E29" s="65"/>
      <c r="F29" s="65"/>
      <c r="G29" s="65"/>
      <c r="H29" s="65"/>
      <c r="I29" s="62"/>
      <c r="J29" s="64"/>
      <c r="K29" s="63"/>
      <c r="L29" s="63"/>
      <c r="M29" s="64"/>
      <c r="N29" s="63"/>
      <c r="O29" s="63"/>
      <c r="P29" s="64"/>
      <c r="Q29" s="63"/>
      <c r="R29" s="63"/>
      <c r="S29" s="62"/>
      <c r="T29" s="62"/>
      <c r="U29" s="62"/>
      <c r="V29" s="62"/>
      <c r="X29" s="61"/>
      <c r="Z29" s="60"/>
      <c r="AA29" s="60"/>
      <c r="AB29" s="60"/>
      <c r="AC29" s="60"/>
      <c r="AD29" s="60"/>
      <c r="AE29" s="60"/>
      <c r="AF29" s="60"/>
      <c r="AG29" s="60"/>
      <c r="AH29" s="60"/>
      <c r="AI29" s="60"/>
      <c r="AJ29" s="60"/>
      <c r="AK29" s="60"/>
      <c r="AL29" s="60"/>
      <c r="AM29" s="60"/>
      <c r="AN29" s="60"/>
      <c r="AO29" s="60"/>
      <c r="AP29" s="60"/>
      <c r="AQ29" s="60"/>
      <c r="AR29" s="60"/>
      <c r="AS29" s="60"/>
      <c r="AT29" s="60"/>
      <c r="AU29" s="60"/>
    </row>
    <row r="30" spans="1:47" ht="12.75" customHeight="1" x14ac:dyDescent="0.2">
      <c r="A30" s="160"/>
      <c r="B30" s="162"/>
      <c r="C30" s="162"/>
      <c r="D30" s="162"/>
      <c r="E30" s="162"/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2"/>
      <c r="U30" s="162"/>
      <c r="V30" s="163"/>
    </row>
    <row r="31" spans="1:47" ht="12.75" customHeight="1" x14ac:dyDescent="0.2">
      <c r="A31" s="59"/>
      <c r="B31" s="57"/>
      <c r="C31" s="58"/>
      <c r="D31" s="57"/>
      <c r="E31" s="57"/>
      <c r="F31" s="57"/>
      <c r="G31" s="57"/>
      <c r="H31" s="57"/>
      <c r="I31" s="58"/>
      <c r="J31" s="57"/>
      <c r="K31" s="57"/>
      <c r="L31" s="57"/>
      <c r="M31" s="57"/>
      <c r="N31" s="58"/>
      <c r="O31" s="57"/>
      <c r="P31" s="57"/>
      <c r="Q31" s="57"/>
      <c r="R31" s="57"/>
      <c r="S31" s="57"/>
      <c r="T31" s="58"/>
      <c r="U31" s="57"/>
      <c r="V31" s="56"/>
    </row>
    <row r="32" spans="1:47" ht="12.75" customHeight="1" x14ac:dyDescent="0.2">
      <c r="A32" s="55"/>
      <c r="B32" s="53"/>
      <c r="C32" s="54"/>
      <c r="D32" s="53"/>
      <c r="E32" s="53"/>
      <c r="F32" s="53"/>
      <c r="G32" s="53"/>
      <c r="H32" s="53"/>
      <c r="I32" s="54"/>
      <c r="J32" s="53"/>
      <c r="K32" s="53"/>
      <c r="L32" s="53"/>
      <c r="M32" s="53"/>
      <c r="N32" s="54"/>
      <c r="O32" s="53"/>
      <c r="P32" s="53"/>
      <c r="Q32" s="53"/>
      <c r="R32" s="53"/>
      <c r="S32" s="53"/>
      <c r="T32" s="54"/>
      <c r="U32" s="53"/>
      <c r="V32" s="52"/>
    </row>
    <row r="33" spans="1:22" ht="12.75" customHeight="1" x14ac:dyDescent="0.2">
      <c r="A33" s="42"/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6"/>
    </row>
    <row r="34" spans="1:22" ht="12.75" customHeight="1" x14ac:dyDescent="0.2">
      <c r="A34" s="42"/>
      <c r="B34" s="37"/>
      <c r="C34" s="37"/>
      <c r="D34" s="37"/>
      <c r="E34" s="37"/>
      <c r="F34" s="37"/>
      <c r="G34" s="37"/>
      <c r="H34" s="37"/>
      <c r="I34" s="37"/>
      <c r="J34" s="51"/>
      <c r="K34" s="37"/>
      <c r="L34" s="51"/>
      <c r="M34" s="37"/>
      <c r="N34" s="37"/>
      <c r="O34" s="37"/>
      <c r="P34" s="37"/>
      <c r="Q34" s="37"/>
      <c r="R34" s="37"/>
      <c r="S34" s="37"/>
      <c r="T34" s="37"/>
      <c r="U34" s="37"/>
      <c r="V34" s="36"/>
    </row>
    <row r="35" spans="1:22" ht="12.75" customHeight="1" x14ac:dyDescent="0.2">
      <c r="A35" s="42"/>
      <c r="B35" s="37"/>
      <c r="C35" s="37"/>
      <c r="D35" s="37"/>
      <c r="E35" s="37"/>
      <c r="F35" s="37"/>
      <c r="G35" s="37"/>
      <c r="H35" s="37"/>
      <c r="I35" s="37"/>
      <c r="J35" s="51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6"/>
    </row>
    <row r="36" spans="1:22" ht="12.75" customHeight="1" x14ac:dyDescent="0.2">
      <c r="A36" s="42"/>
      <c r="B36" s="37"/>
      <c r="C36" s="37"/>
      <c r="D36" s="37"/>
      <c r="E36" s="37"/>
      <c r="F36" s="37"/>
      <c r="G36" s="37"/>
      <c r="H36" s="37"/>
      <c r="I36" s="37"/>
      <c r="J36" s="51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6"/>
    </row>
    <row r="37" spans="1:22" ht="12.75" customHeight="1" x14ac:dyDescent="0.2">
      <c r="A37" s="42"/>
      <c r="B37" s="37"/>
      <c r="C37" s="37"/>
      <c r="D37" s="37"/>
      <c r="E37" s="37"/>
      <c r="F37" s="37"/>
      <c r="G37" s="37"/>
      <c r="H37" s="37"/>
      <c r="I37" s="37"/>
      <c r="J37" s="51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6"/>
    </row>
    <row r="38" spans="1:22" ht="12.75" customHeight="1" x14ac:dyDescent="0.2">
      <c r="A38" s="42"/>
      <c r="B38" s="37"/>
      <c r="C38" s="37"/>
      <c r="D38" s="37"/>
      <c r="E38" s="37"/>
      <c r="F38" s="37"/>
      <c r="G38" s="37"/>
      <c r="H38" s="37"/>
      <c r="I38" s="37"/>
      <c r="J38" s="51"/>
      <c r="K38" s="37"/>
      <c r="L38" s="51"/>
      <c r="M38" s="37"/>
      <c r="N38" s="37"/>
      <c r="O38" s="37"/>
      <c r="P38" s="37"/>
      <c r="Q38" s="37"/>
      <c r="R38" s="37"/>
      <c r="S38" s="37"/>
      <c r="T38" s="37"/>
      <c r="U38" s="37"/>
      <c r="V38" s="36"/>
    </row>
    <row r="39" spans="1:22" ht="12.75" customHeight="1" x14ac:dyDescent="0.2">
      <c r="A39" s="50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8"/>
    </row>
    <row r="40" spans="1:22" s="37" customFormat="1" ht="12.75" customHeight="1" x14ac:dyDescent="0.2"/>
    <row r="41" spans="1:22" ht="12.75" customHeight="1" x14ac:dyDescent="0.2">
      <c r="A41" s="160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  <c r="N41" s="162"/>
      <c r="O41" s="162"/>
      <c r="P41" s="162"/>
      <c r="Q41" s="162"/>
      <c r="R41" s="162"/>
      <c r="S41" s="162"/>
      <c r="T41" s="162"/>
      <c r="U41" s="162"/>
      <c r="V41" s="163"/>
    </row>
    <row r="42" spans="1:22" ht="12.75" customHeight="1" x14ac:dyDescent="0.2">
      <c r="A42" s="47"/>
      <c r="B42" s="45"/>
      <c r="C42" s="45"/>
      <c r="D42" s="45"/>
      <c r="E42" s="45"/>
      <c r="F42" s="45"/>
      <c r="G42" s="45"/>
      <c r="H42" s="45"/>
      <c r="I42" s="45"/>
      <c r="K42" s="46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4"/>
    </row>
    <row r="43" spans="1:22" ht="12.75" customHeight="1" x14ac:dyDescent="0.2">
      <c r="A43" s="42"/>
      <c r="B43" s="37"/>
      <c r="C43" s="37"/>
      <c r="D43" s="37"/>
      <c r="E43" s="37"/>
      <c r="F43" s="37"/>
      <c r="G43" s="37"/>
      <c r="H43" s="37"/>
      <c r="I43" s="37"/>
      <c r="K43" s="43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6"/>
    </row>
    <row r="44" spans="1:22" ht="12.75" customHeight="1" x14ac:dyDescent="0.2">
      <c r="A44" s="42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6"/>
    </row>
    <row r="45" spans="1:22" ht="12.75" customHeight="1" x14ac:dyDescent="0.2">
      <c r="A45" s="42"/>
      <c r="B45" s="41"/>
      <c r="C45" s="40"/>
      <c r="D45" s="40"/>
      <c r="E45" s="40"/>
      <c r="F45" s="40"/>
      <c r="G45" s="40"/>
      <c r="H45" s="39"/>
      <c r="I45" s="38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6"/>
    </row>
    <row r="46" spans="1:22" s="2" customFormat="1" ht="12.75" customHeight="1" x14ac:dyDescent="0.2">
      <c r="A46" s="15"/>
      <c r="B46" s="35"/>
      <c r="C46" s="34"/>
      <c r="D46" s="34"/>
      <c r="E46" s="34"/>
      <c r="F46" s="34"/>
      <c r="G46" s="34"/>
      <c r="H46" s="33"/>
      <c r="I46" s="32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9"/>
    </row>
    <row r="47" spans="1:22" s="2" customFormat="1" ht="12.75" customHeight="1" x14ac:dyDescent="0.2">
      <c r="A47" s="15"/>
      <c r="B47" s="31"/>
      <c r="C47" s="30"/>
      <c r="D47" s="30"/>
      <c r="E47" s="30"/>
      <c r="F47" s="30"/>
      <c r="G47" s="30"/>
      <c r="H47" s="29"/>
      <c r="I47" s="28"/>
      <c r="J47" s="10"/>
      <c r="K47" s="10"/>
      <c r="L47" s="10"/>
      <c r="M47" s="10"/>
      <c r="N47" s="10"/>
      <c r="O47" s="10"/>
      <c r="P47" s="10"/>
      <c r="Q47" s="10"/>
      <c r="R47" s="10"/>
      <c r="S47" s="16"/>
      <c r="T47" s="16"/>
      <c r="U47" s="16"/>
      <c r="V47" s="9"/>
    </row>
    <row r="48" spans="1:22" s="2" customFormat="1" ht="12.75" customHeight="1" x14ac:dyDescent="0.2">
      <c r="A48" s="15"/>
      <c r="B48" s="31"/>
      <c r="C48" s="30"/>
      <c r="D48" s="30"/>
      <c r="E48" s="30"/>
      <c r="F48" s="30"/>
      <c r="G48" s="30"/>
      <c r="H48" s="29"/>
      <c r="I48" s="28"/>
      <c r="J48" s="10"/>
      <c r="K48" s="10"/>
      <c r="L48" s="10"/>
      <c r="M48" s="10"/>
      <c r="N48" s="10"/>
      <c r="O48" s="10"/>
      <c r="P48" s="10"/>
      <c r="Q48" s="10"/>
      <c r="R48" s="10"/>
      <c r="S48" s="16"/>
      <c r="T48" s="16"/>
      <c r="U48" s="16"/>
      <c r="V48" s="9"/>
    </row>
    <row r="49" spans="1:22" s="2" customFormat="1" ht="12.75" customHeight="1" x14ac:dyDescent="0.2">
      <c r="A49" s="15"/>
      <c r="B49" s="31"/>
      <c r="C49" s="30"/>
      <c r="D49" s="30"/>
      <c r="E49" s="30"/>
      <c r="F49" s="30"/>
      <c r="G49" s="30"/>
      <c r="H49" s="29"/>
      <c r="I49" s="28"/>
      <c r="J49" s="10"/>
      <c r="K49" s="10"/>
      <c r="L49" s="10"/>
      <c r="M49" s="10"/>
      <c r="N49" s="10"/>
      <c r="O49" s="10"/>
      <c r="P49" s="10"/>
      <c r="Q49" s="10"/>
      <c r="R49" s="10"/>
      <c r="S49" s="16"/>
      <c r="T49" s="16"/>
      <c r="U49" s="16"/>
      <c r="V49" s="9"/>
    </row>
    <row r="50" spans="1:22" s="2" customFormat="1" ht="12.75" customHeight="1" x14ac:dyDescent="0.2">
      <c r="A50" s="15"/>
      <c r="B50" s="31"/>
      <c r="C50" s="30"/>
      <c r="D50" s="30"/>
      <c r="E50" s="30"/>
      <c r="F50" s="30"/>
      <c r="G50" s="30"/>
      <c r="H50" s="29"/>
      <c r="I50" s="28"/>
      <c r="J50" s="10"/>
      <c r="K50" s="10"/>
      <c r="L50" s="10"/>
      <c r="M50" s="10"/>
      <c r="N50" s="10"/>
      <c r="O50" s="10"/>
      <c r="P50" s="10"/>
      <c r="Q50" s="10"/>
      <c r="R50" s="10"/>
      <c r="S50" s="16"/>
      <c r="T50" s="16"/>
      <c r="U50" s="16"/>
      <c r="V50" s="9"/>
    </row>
    <row r="51" spans="1:22" s="2" customFormat="1" ht="12.75" customHeight="1" x14ac:dyDescent="0.2">
      <c r="A51" s="15"/>
      <c r="B51" s="31"/>
      <c r="C51" s="30"/>
      <c r="D51" s="30"/>
      <c r="E51" s="30"/>
      <c r="F51" s="30"/>
      <c r="G51" s="30"/>
      <c r="H51" s="29"/>
      <c r="I51" s="28"/>
      <c r="J51" s="10"/>
      <c r="K51" s="10"/>
      <c r="L51" s="10"/>
      <c r="M51" s="10"/>
      <c r="N51" s="10"/>
      <c r="O51" s="10"/>
      <c r="P51" s="10"/>
      <c r="Q51" s="10"/>
      <c r="R51" s="10"/>
      <c r="S51" s="16"/>
      <c r="T51" s="16"/>
      <c r="U51" s="16"/>
      <c r="V51" s="9"/>
    </row>
    <row r="52" spans="1:22" s="2" customFormat="1" ht="12.75" customHeight="1" x14ac:dyDescent="0.2">
      <c r="A52" s="15"/>
      <c r="B52" s="27"/>
      <c r="C52" s="26"/>
      <c r="D52" s="26"/>
      <c r="E52" s="26"/>
      <c r="F52" s="26"/>
      <c r="G52" s="26"/>
      <c r="H52" s="25"/>
      <c r="I52" s="24"/>
      <c r="J52" s="10"/>
      <c r="K52" s="10"/>
      <c r="L52" s="10"/>
      <c r="M52" s="10"/>
      <c r="N52" s="10"/>
      <c r="O52" s="10"/>
      <c r="P52" s="10"/>
      <c r="Q52" s="10"/>
      <c r="R52" s="10"/>
      <c r="S52" s="16"/>
      <c r="T52" s="16"/>
      <c r="U52" s="16"/>
      <c r="V52" s="9"/>
    </row>
    <row r="53" spans="1:22" s="2" customFormat="1" ht="12.75" customHeight="1" x14ac:dyDescent="0.2">
      <c r="A53" s="15"/>
      <c r="B53" s="23"/>
      <c r="C53" s="22"/>
      <c r="D53" s="22"/>
      <c r="E53" s="22"/>
      <c r="F53" s="22"/>
      <c r="G53" s="22"/>
      <c r="H53" s="22"/>
      <c r="I53" s="21"/>
      <c r="J53" s="10"/>
      <c r="K53" s="10"/>
      <c r="L53" s="10"/>
      <c r="M53" s="10"/>
      <c r="N53" s="10"/>
      <c r="O53" s="10"/>
      <c r="P53" s="10"/>
      <c r="Q53" s="10"/>
      <c r="R53" s="10"/>
      <c r="S53" s="16"/>
      <c r="T53" s="16"/>
      <c r="U53" s="16"/>
      <c r="V53" s="9"/>
    </row>
    <row r="54" spans="1:22" s="2" customFormat="1" ht="12.75" customHeight="1" x14ac:dyDescent="0.2">
      <c r="A54" s="15"/>
      <c r="B54" s="20"/>
      <c r="C54" s="19"/>
      <c r="D54" s="18"/>
      <c r="E54" s="18"/>
      <c r="F54" s="18"/>
      <c r="G54" s="18"/>
      <c r="H54" s="18"/>
      <c r="I54" s="17"/>
      <c r="J54" s="10"/>
      <c r="K54" s="10"/>
      <c r="L54" s="10"/>
      <c r="M54" s="10"/>
      <c r="N54" s="10"/>
      <c r="O54" s="10"/>
      <c r="P54" s="10"/>
      <c r="Q54" s="10"/>
      <c r="R54" s="10"/>
      <c r="S54" s="16"/>
      <c r="T54" s="16"/>
      <c r="U54" s="16"/>
      <c r="V54" s="9"/>
    </row>
    <row r="55" spans="1:22" s="2" customFormat="1" ht="12.75" customHeight="1" x14ac:dyDescent="0.2">
      <c r="A55" s="15"/>
      <c r="B55" s="14"/>
      <c r="C55" s="13"/>
      <c r="D55" s="12"/>
      <c r="E55" s="12"/>
      <c r="F55" s="12"/>
      <c r="G55" s="12"/>
      <c r="H55" s="12"/>
      <c r="I55" s="11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9"/>
    </row>
    <row r="56" spans="1:22" s="2" customFormat="1" ht="12.75" customHeight="1" x14ac:dyDescent="0.2">
      <c r="A56" s="8"/>
      <c r="B56" s="4"/>
      <c r="C56" s="4"/>
      <c r="D56" s="4"/>
      <c r="E56" s="4"/>
      <c r="F56" s="4"/>
      <c r="G56" s="4"/>
      <c r="H56" s="4"/>
      <c r="I56" s="5"/>
      <c r="J56" s="7"/>
      <c r="K56" s="5"/>
      <c r="L56" s="6"/>
      <c r="M56" s="5"/>
      <c r="N56" s="4"/>
      <c r="O56" s="4"/>
      <c r="P56" s="4"/>
      <c r="Q56" s="4"/>
      <c r="R56" s="4"/>
      <c r="S56" s="4"/>
      <c r="T56" s="4"/>
      <c r="U56" s="4"/>
      <c r="V56" s="3"/>
    </row>
    <row r="57" spans="1:22" s="2" customFormat="1" ht="12.75" customHeight="1" x14ac:dyDescent="0.2"/>
    <row r="58" spans="1:22" s="2" customFormat="1" ht="12.75" customHeight="1" x14ac:dyDescent="0.2"/>
    <row r="59" spans="1:22" s="2" customFormat="1" ht="12.75" customHeight="1" x14ac:dyDescent="0.2"/>
    <row r="60" spans="1:22" s="2" customFormat="1" ht="12.75" customHeight="1" x14ac:dyDescent="0.2"/>
    <row r="61" spans="1:22" s="2" customFormat="1" ht="12.75" customHeight="1" x14ac:dyDescent="0.2"/>
    <row r="62" spans="1:22" s="2" customFormat="1" ht="12.75" customHeight="1" x14ac:dyDescent="0.2"/>
    <row r="63" spans="1:22" s="2" customFormat="1" ht="12.75" customHeight="1" x14ac:dyDescent="0.2"/>
    <row r="64" spans="1:22" s="2" customFormat="1" ht="12.75" customHeight="1" x14ac:dyDescent="0.2"/>
    <row r="65" s="2" customFormat="1" ht="12.75" customHeight="1" x14ac:dyDescent="0.2"/>
    <row r="66" s="2" customFormat="1" ht="12.75" customHeight="1" x14ac:dyDescent="0.2"/>
    <row r="67" s="2" customFormat="1" ht="12.75" customHeight="1" x14ac:dyDescent="0.2"/>
    <row r="68" s="2" customFormat="1" ht="12.75" customHeight="1" x14ac:dyDescent="0.2"/>
    <row r="69" s="2" customFormat="1" ht="12.75" customHeight="1" x14ac:dyDescent="0.2"/>
    <row r="70" s="2" customFormat="1" ht="12.75" customHeight="1" x14ac:dyDescent="0.2"/>
    <row r="71" s="2" customFormat="1" ht="12.75" customHeight="1" x14ac:dyDescent="0.2"/>
    <row r="72" s="2" customFormat="1" ht="12.75" customHeight="1" x14ac:dyDescent="0.2"/>
    <row r="73" s="2" customFormat="1" ht="12.75" customHeight="1" x14ac:dyDescent="0.2"/>
    <row r="74" s="2" customFormat="1" ht="12.75" customHeight="1" x14ac:dyDescent="0.2"/>
    <row r="75" s="2" customFormat="1" ht="12.75" customHeight="1" x14ac:dyDescent="0.2"/>
    <row r="76" s="2" customFormat="1" ht="12.75" customHeight="1" x14ac:dyDescent="0.2"/>
    <row r="77" s="2" customFormat="1" ht="12.75" customHeight="1" x14ac:dyDescent="0.2"/>
    <row r="78" s="2" customFormat="1" ht="12.75" customHeight="1" x14ac:dyDescent="0.2"/>
    <row r="79" s="2" customFormat="1" ht="12.75" customHeight="1" x14ac:dyDescent="0.2"/>
    <row r="80" s="2" customFormat="1" ht="12.75" customHeight="1" x14ac:dyDescent="0.2"/>
    <row r="81" s="2" customFormat="1" ht="12.75" customHeight="1" x14ac:dyDescent="0.2"/>
    <row r="82" s="2" customFormat="1" ht="12.75" customHeight="1" x14ac:dyDescent="0.2"/>
    <row r="83" s="2" customFormat="1" ht="12.75" customHeight="1" x14ac:dyDescent="0.2"/>
    <row r="84" s="2" customFormat="1" ht="12.75" customHeight="1" x14ac:dyDescent="0.2"/>
    <row r="85" s="2" customFormat="1" ht="12.75" customHeight="1" x14ac:dyDescent="0.2"/>
    <row r="86" s="2" customFormat="1" ht="12.75" customHeight="1" x14ac:dyDescent="0.2"/>
    <row r="87" s="2" customFormat="1" ht="12.75" customHeight="1" x14ac:dyDescent="0.2"/>
    <row r="88" s="2" customFormat="1" ht="12.75" customHeight="1" x14ac:dyDescent="0.2"/>
    <row r="89" s="2" customFormat="1" ht="12.75" customHeight="1" x14ac:dyDescent="0.2"/>
    <row r="90" s="2" customFormat="1" ht="12.75" customHeight="1" x14ac:dyDescent="0.2"/>
    <row r="91" s="2" customFormat="1" ht="12.75" customHeight="1" x14ac:dyDescent="0.2"/>
    <row r="92" s="2" customFormat="1" ht="12.75" customHeight="1" x14ac:dyDescent="0.2"/>
    <row r="93" s="2" customFormat="1" ht="12.75" customHeight="1" x14ac:dyDescent="0.2"/>
    <row r="94" s="2" customFormat="1" ht="12.75" customHeight="1" x14ac:dyDescent="0.2"/>
    <row r="95" s="2" customFormat="1" ht="12.75" customHeight="1" x14ac:dyDescent="0.2"/>
    <row r="96" s="2" customFormat="1" ht="12.75" customHeight="1" x14ac:dyDescent="0.2"/>
    <row r="97" s="2" customFormat="1" ht="12.75" customHeight="1" x14ac:dyDescent="0.2"/>
    <row r="98" s="2" customFormat="1" ht="12.75" customHeight="1" x14ac:dyDescent="0.2"/>
    <row r="99" s="2" customFormat="1" ht="12.75" customHeight="1" x14ac:dyDescent="0.2"/>
    <row r="100" s="2" customFormat="1" ht="12.75" customHeight="1" x14ac:dyDescent="0.2"/>
    <row r="101" s="2" customFormat="1" ht="12.75" customHeight="1" x14ac:dyDescent="0.2"/>
    <row r="102" s="2" customFormat="1" ht="12.75" customHeight="1" x14ac:dyDescent="0.2"/>
    <row r="103" s="2" customFormat="1" ht="12.75" customHeight="1" x14ac:dyDescent="0.2"/>
    <row r="104" s="2" customFormat="1" ht="12.75" customHeight="1" x14ac:dyDescent="0.2"/>
    <row r="105" s="2" customFormat="1" ht="12.75" customHeight="1" x14ac:dyDescent="0.2"/>
    <row r="106" s="2" customFormat="1" ht="12.75" customHeight="1" x14ac:dyDescent="0.2"/>
    <row r="107" s="2" customFormat="1" ht="12.75" customHeight="1" x14ac:dyDescent="0.2"/>
    <row r="108" s="2" customFormat="1" ht="12.75" customHeight="1" x14ac:dyDescent="0.2"/>
    <row r="109" s="2" customFormat="1" ht="12.75" customHeight="1" x14ac:dyDescent="0.2"/>
    <row r="110" s="2" customFormat="1" ht="12.75" customHeight="1" x14ac:dyDescent="0.2"/>
    <row r="111" s="2" customFormat="1" ht="12.75" customHeight="1" x14ac:dyDescent="0.2"/>
    <row r="112" s="2" customFormat="1" ht="12.75" customHeight="1" x14ac:dyDescent="0.2"/>
    <row r="113" s="2" customFormat="1" ht="12.75" customHeight="1" x14ac:dyDescent="0.2"/>
    <row r="114" s="2" customFormat="1" ht="12.75" customHeight="1" x14ac:dyDescent="0.2"/>
    <row r="115" s="2" customFormat="1" ht="12.75" customHeight="1" x14ac:dyDescent="0.2"/>
    <row r="116" s="2" customFormat="1" ht="12.75" customHeight="1" x14ac:dyDescent="0.2"/>
    <row r="117" s="2" customFormat="1" ht="12.75" customHeight="1" x14ac:dyDescent="0.2"/>
    <row r="118" s="2" customFormat="1" ht="12.75" customHeight="1" x14ac:dyDescent="0.2"/>
    <row r="119" s="2" customFormat="1" ht="12.75" customHeight="1" x14ac:dyDescent="0.2"/>
    <row r="120" s="2" customFormat="1" ht="12.75" customHeight="1" x14ac:dyDescent="0.2"/>
    <row r="121" s="2" customFormat="1" ht="12.75" customHeight="1" x14ac:dyDescent="0.2"/>
    <row r="122" s="2" customFormat="1" ht="12.75" customHeight="1" x14ac:dyDescent="0.2"/>
    <row r="123" s="2" customFormat="1" ht="12.75" customHeight="1" x14ac:dyDescent="0.2"/>
    <row r="124" s="2" customFormat="1" ht="12.75" customHeight="1" x14ac:dyDescent="0.2"/>
    <row r="125" s="2" customFormat="1" ht="12.75" customHeight="1" x14ac:dyDescent="0.2"/>
    <row r="126" s="2" customFormat="1" ht="12.75" customHeight="1" x14ac:dyDescent="0.2"/>
    <row r="127" s="2" customFormat="1" ht="12.75" customHeight="1" x14ac:dyDescent="0.2"/>
    <row r="128" s="2" customFormat="1" ht="12.75" customHeight="1" x14ac:dyDescent="0.2"/>
    <row r="129" s="2" customFormat="1" ht="12.75" customHeight="1" x14ac:dyDescent="0.2"/>
    <row r="130" s="2" customFormat="1" ht="12.75" customHeight="1" x14ac:dyDescent="0.2"/>
    <row r="131" s="2" customFormat="1" ht="12.75" customHeight="1" x14ac:dyDescent="0.2"/>
    <row r="132" s="2" customFormat="1" ht="12.75" customHeight="1" x14ac:dyDescent="0.2"/>
    <row r="133" s="2" customFormat="1" ht="12.75" customHeight="1" x14ac:dyDescent="0.2"/>
    <row r="134" s="2" customFormat="1" ht="12.75" customHeight="1" x14ac:dyDescent="0.2"/>
    <row r="135" s="2" customFormat="1" ht="12.75" customHeight="1" x14ac:dyDescent="0.2"/>
    <row r="136" s="2" customFormat="1" ht="12.75" customHeight="1" x14ac:dyDescent="0.2"/>
    <row r="137" s="2" customFormat="1" ht="12.75" customHeight="1" x14ac:dyDescent="0.2"/>
    <row r="138" s="2" customFormat="1" ht="12.75" customHeight="1" x14ac:dyDescent="0.2"/>
    <row r="139" s="2" customFormat="1" ht="12.75" customHeight="1" x14ac:dyDescent="0.2"/>
    <row r="140" s="2" customFormat="1" ht="12.75" customHeight="1" x14ac:dyDescent="0.2"/>
    <row r="141" s="2" customFormat="1" ht="12.75" customHeight="1" x14ac:dyDescent="0.2"/>
    <row r="142" s="2" customFormat="1" ht="12.75" customHeight="1" x14ac:dyDescent="0.2"/>
    <row r="143" s="2" customFormat="1" ht="12.75" customHeight="1" x14ac:dyDescent="0.2"/>
    <row r="144" s="2" customFormat="1" ht="12.75" customHeight="1" x14ac:dyDescent="0.2"/>
    <row r="145" s="2" customFormat="1" ht="12.75" customHeight="1" x14ac:dyDescent="0.2"/>
    <row r="146" s="2" customFormat="1" ht="12.75" customHeight="1" x14ac:dyDescent="0.2"/>
    <row r="147" s="2" customFormat="1" ht="12.75" customHeight="1" x14ac:dyDescent="0.2"/>
    <row r="148" s="2" customFormat="1" ht="12.75" customHeight="1" x14ac:dyDescent="0.2"/>
    <row r="149" s="2" customFormat="1" ht="12.75" customHeight="1" x14ac:dyDescent="0.2"/>
    <row r="150" s="2" customFormat="1" ht="12.75" customHeight="1" x14ac:dyDescent="0.2"/>
    <row r="151" s="2" customFormat="1" ht="12.75" customHeight="1" x14ac:dyDescent="0.2"/>
    <row r="152" s="2" customFormat="1" ht="12.75" customHeight="1" x14ac:dyDescent="0.2"/>
    <row r="153" s="2" customFormat="1" ht="12.75" customHeight="1" x14ac:dyDescent="0.2"/>
    <row r="154" s="2" customFormat="1" ht="12.75" customHeight="1" x14ac:dyDescent="0.2"/>
    <row r="155" s="2" customFormat="1" ht="12.75" customHeight="1" x14ac:dyDescent="0.2"/>
    <row r="156" s="2" customFormat="1" ht="12.75" customHeight="1" x14ac:dyDescent="0.2"/>
    <row r="157" s="2" customFormat="1" ht="12.75" customHeight="1" x14ac:dyDescent="0.2"/>
    <row r="158" s="2" customFormat="1" ht="12.75" customHeight="1" x14ac:dyDescent="0.2"/>
    <row r="159" s="2" customFormat="1" ht="12.75" customHeight="1" x14ac:dyDescent="0.2"/>
    <row r="160" s="2" customFormat="1" ht="12.75" customHeight="1" x14ac:dyDescent="0.2"/>
    <row r="161" s="2" customFormat="1" ht="12.75" customHeight="1" x14ac:dyDescent="0.2"/>
    <row r="162" s="2" customFormat="1" ht="12.75" customHeight="1" x14ac:dyDescent="0.2"/>
    <row r="163" s="2" customFormat="1" ht="12.75" customHeight="1" x14ac:dyDescent="0.2"/>
    <row r="164" s="2" customFormat="1" ht="12.75" customHeight="1" x14ac:dyDescent="0.2"/>
    <row r="165" s="2" customFormat="1" ht="12.75" customHeight="1" x14ac:dyDescent="0.2"/>
    <row r="166" s="2" customFormat="1" ht="12.75" customHeight="1" x14ac:dyDescent="0.2"/>
    <row r="167" s="2" customFormat="1" ht="12.75" customHeight="1" x14ac:dyDescent="0.2"/>
    <row r="168" s="2" customFormat="1" ht="12.75" customHeight="1" x14ac:dyDescent="0.2"/>
    <row r="169" s="2" customFormat="1" ht="12.75" customHeight="1" x14ac:dyDescent="0.2"/>
    <row r="170" s="2" customFormat="1" ht="12.75" customHeight="1" x14ac:dyDescent="0.2"/>
    <row r="171" s="2" customFormat="1" ht="12.75" customHeight="1" x14ac:dyDescent="0.2"/>
    <row r="172" s="2" customFormat="1" ht="12.75" customHeight="1" x14ac:dyDescent="0.2"/>
    <row r="173" s="2" customFormat="1" ht="12.75" customHeight="1" x14ac:dyDescent="0.2"/>
    <row r="174" s="2" customFormat="1" ht="12.75" customHeight="1" x14ac:dyDescent="0.2"/>
    <row r="175" s="2" customFormat="1" ht="12.75" customHeight="1" x14ac:dyDescent="0.2"/>
    <row r="176" s="2" customFormat="1" ht="12.75" customHeight="1" x14ac:dyDescent="0.2"/>
    <row r="177" s="2" customFormat="1" ht="12.75" customHeight="1" x14ac:dyDescent="0.2"/>
    <row r="178" s="2" customFormat="1" ht="12.75" customHeight="1" x14ac:dyDescent="0.2"/>
    <row r="179" s="2" customFormat="1" ht="12.75" customHeight="1" x14ac:dyDescent="0.2"/>
    <row r="180" s="2" customFormat="1" ht="12.75" customHeight="1" x14ac:dyDescent="0.2"/>
    <row r="181" s="2" customFormat="1" ht="12.75" customHeight="1" x14ac:dyDescent="0.2"/>
    <row r="182" s="2" customFormat="1" ht="12.75" customHeight="1" x14ac:dyDescent="0.2"/>
    <row r="183" s="2" customFormat="1" ht="12.75" customHeight="1" x14ac:dyDescent="0.2"/>
    <row r="184" s="2" customFormat="1" ht="12.75" customHeight="1" x14ac:dyDescent="0.2"/>
    <row r="185" s="2" customFormat="1" ht="12.75" customHeight="1" x14ac:dyDescent="0.2"/>
    <row r="186" s="2" customFormat="1" ht="12.75" customHeight="1" x14ac:dyDescent="0.2"/>
    <row r="187" s="2" customFormat="1" ht="12.75" customHeight="1" x14ac:dyDescent="0.2"/>
    <row r="188" s="2" customFormat="1" ht="12.75" customHeight="1" x14ac:dyDescent="0.2"/>
    <row r="189" s="2" customFormat="1" ht="12.75" customHeight="1" x14ac:dyDescent="0.2"/>
    <row r="190" s="2" customFormat="1" ht="12.75" customHeight="1" x14ac:dyDescent="0.2"/>
    <row r="191" s="2" customFormat="1" ht="12.75" customHeight="1" x14ac:dyDescent="0.2"/>
    <row r="192" s="2" customFormat="1" ht="12.75" customHeight="1" x14ac:dyDescent="0.2"/>
    <row r="193" s="2" customFormat="1" ht="12.75" customHeight="1" x14ac:dyDescent="0.2"/>
    <row r="194" s="2" customFormat="1" ht="12.75" customHeight="1" x14ac:dyDescent="0.2"/>
    <row r="195" s="2" customFormat="1" ht="12.75" customHeight="1" x14ac:dyDescent="0.2"/>
    <row r="196" s="2" customFormat="1" ht="12.75" customHeight="1" x14ac:dyDescent="0.2"/>
    <row r="197" s="2" customFormat="1" ht="12.75" customHeight="1" x14ac:dyDescent="0.2"/>
    <row r="198" s="2" customFormat="1" ht="12.75" customHeight="1" x14ac:dyDescent="0.2"/>
    <row r="199" s="2" customFormat="1" ht="12.75" customHeight="1" x14ac:dyDescent="0.2"/>
    <row r="200" s="2" customFormat="1" ht="12.75" customHeight="1" x14ac:dyDescent="0.2"/>
    <row r="201" s="2" customFormat="1" ht="12.75" customHeight="1" x14ac:dyDescent="0.2"/>
    <row r="202" s="2" customFormat="1" ht="12.75" customHeight="1" x14ac:dyDescent="0.2"/>
    <row r="203" s="2" customFormat="1" ht="12.75" customHeight="1" x14ac:dyDescent="0.2"/>
    <row r="204" s="2" customFormat="1" ht="12.75" customHeight="1" x14ac:dyDescent="0.2"/>
    <row r="205" s="2" customFormat="1" ht="12.75" customHeight="1" x14ac:dyDescent="0.2"/>
    <row r="206" s="2" customFormat="1" ht="12.75" customHeight="1" x14ac:dyDescent="0.2"/>
    <row r="207" s="2" customFormat="1" ht="12.75" customHeight="1" x14ac:dyDescent="0.2"/>
    <row r="208" s="2" customFormat="1" ht="12.75" customHeight="1" x14ac:dyDescent="0.2"/>
    <row r="209" s="2" customFormat="1" ht="12.75" customHeight="1" x14ac:dyDescent="0.2"/>
    <row r="210" s="2" customFormat="1" ht="12.75" customHeight="1" x14ac:dyDescent="0.2"/>
    <row r="211" s="2" customFormat="1" ht="12.75" customHeight="1" x14ac:dyDescent="0.2"/>
    <row r="212" s="2" customFormat="1" ht="12.75" customHeight="1" x14ac:dyDescent="0.2"/>
    <row r="213" s="2" customFormat="1" ht="12.75" customHeight="1" x14ac:dyDescent="0.2"/>
    <row r="214" s="2" customFormat="1" ht="12.75" customHeight="1" x14ac:dyDescent="0.2"/>
    <row r="215" s="2" customFormat="1" ht="12.75" customHeight="1" x14ac:dyDescent="0.2"/>
    <row r="216" s="2" customFormat="1" ht="12.75" customHeight="1" x14ac:dyDescent="0.2"/>
    <row r="217" s="2" customFormat="1" ht="12.75" customHeight="1" x14ac:dyDescent="0.2"/>
    <row r="218" s="2" customFormat="1" ht="12.75" customHeight="1" x14ac:dyDescent="0.2"/>
    <row r="219" s="2" customFormat="1" ht="12.75" customHeight="1" x14ac:dyDescent="0.2"/>
    <row r="220" s="2" customFormat="1" ht="12.75" customHeight="1" x14ac:dyDescent="0.2"/>
    <row r="221" s="2" customFormat="1" ht="12.75" customHeight="1" x14ac:dyDescent="0.2"/>
    <row r="222" s="2" customFormat="1" ht="12.75" customHeight="1" x14ac:dyDescent="0.2"/>
    <row r="223" s="2" customFormat="1" ht="12.75" customHeight="1" x14ac:dyDescent="0.2"/>
    <row r="224" s="2" customFormat="1" ht="12.75" customHeight="1" x14ac:dyDescent="0.2"/>
    <row r="225" s="2" customFormat="1" ht="12.75" customHeight="1" x14ac:dyDescent="0.2"/>
    <row r="226" s="2" customFormat="1" ht="12.75" customHeight="1" x14ac:dyDescent="0.2"/>
    <row r="227" s="2" customFormat="1" ht="12.75" customHeight="1" x14ac:dyDescent="0.2"/>
    <row r="228" s="2" customFormat="1" ht="12.75" customHeight="1" x14ac:dyDescent="0.2"/>
    <row r="229" s="2" customFormat="1" ht="12.75" customHeight="1" x14ac:dyDescent="0.2"/>
    <row r="230" s="2" customFormat="1" ht="12.75" customHeight="1" x14ac:dyDescent="0.2"/>
    <row r="231" s="2" customFormat="1" ht="12.75" customHeight="1" x14ac:dyDescent="0.2"/>
    <row r="232" s="2" customFormat="1" ht="12.75" customHeight="1" x14ac:dyDescent="0.2"/>
    <row r="233" s="2" customFormat="1" ht="12.75" customHeight="1" x14ac:dyDescent="0.2"/>
    <row r="234" s="2" customFormat="1" ht="12.75" customHeight="1" x14ac:dyDescent="0.2"/>
    <row r="235" s="2" customFormat="1" ht="12.75" customHeight="1" x14ac:dyDescent="0.2"/>
    <row r="236" s="2" customFormat="1" ht="12.75" customHeight="1" x14ac:dyDescent="0.2"/>
    <row r="237" s="2" customFormat="1" ht="12.75" customHeight="1" x14ac:dyDescent="0.2"/>
    <row r="238" s="2" customFormat="1" ht="12.75" customHeight="1" x14ac:dyDescent="0.2"/>
    <row r="239" s="2" customFormat="1" ht="12.75" customHeight="1" x14ac:dyDescent="0.2"/>
    <row r="240" s="2" customFormat="1" ht="12.75" customHeight="1" x14ac:dyDescent="0.2"/>
  </sheetData>
  <mergeCells count="42">
    <mergeCell ref="A8:C8"/>
    <mergeCell ref="U11:V11"/>
    <mergeCell ref="T8:V8"/>
    <mergeCell ref="R8:S8"/>
    <mergeCell ref="M8:O8"/>
    <mergeCell ref="T7:V7"/>
    <mergeCell ref="A41:V41"/>
    <mergeCell ref="I11:R11"/>
    <mergeCell ref="H8:J8"/>
    <mergeCell ref="R7:S7"/>
    <mergeCell ref="A10:H10"/>
    <mergeCell ref="I10:R10"/>
    <mergeCell ref="U22:V22"/>
    <mergeCell ref="P8:Q8"/>
    <mergeCell ref="D8:G8"/>
    <mergeCell ref="S10:V10"/>
    <mergeCell ref="A30:V30"/>
    <mergeCell ref="B11:D11"/>
    <mergeCell ref="U23:V23"/>
    <mergeCell ref="S11:T11"/>
    <mergeCell ref="U21:V21"/>
    <mergeCell ref="S3:V3"/>
    <mergeCell ref="A4:I4"/>
    <mergeCell ref="L4:V4"/>
    <mergeCell ref="T5:V5"/>
    <mergeCell ref="P6:Q6"/>
    <mergeCell ref="T6:V6"/>
    <mergeCell ref="D6:J6"/>
    <mergeCell ref="L5:O5"/>
    <mergeCell ref="R5:S5"/>
    <mergeCell ref="M6:O6"/>
    <mergeCell ref="R6:S6"/>
    <mergeCell ref="A5:C5"/>
    <mergeCell ref="D5:J5"/>
    <mergeCell ref="F1:Q2"/>
    <mergeCell ref="P5:Q5"/>
    <mergeCell ref="A3:C3"/>
    <mergeCell ref="A6:C6"/>
    <mergeCell ref="P7:Q7"/>
    <mergeCell ref="A7:C7"/>
    <mergeCell ref="M7:O7"/>
    <mergeCell ref="D7:J7"/>
  </mergeCells>
  <hyperlinks>
    <hyperlink ref="V1" r:id="rId1" display="www.LEANMAP.com"/>
  </hyperlinks>
  <printOptions horizontalCentered="1"/>
  <pageMargins left="0.5" right="0.5" top="0.5" bottom="0.5" header="0.5" footer="0.5"/>
  <pageSetup orientation="portrait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Full Design of Experiment </vt:lpstr>
      <vt:lpstr>Sheet1</vt:lpstr>
      <vt:lpstr>Sheet2</vt:lpstr>
      <vt:lpstr>Sheet3</vt:lpstr>
      <vt:lpstr>'Full Design of Experiment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2012-01-18T12:15:59Z</dcterms:created>
  <dcterms:modified xsi:type="dcterms:W3CDTF">2012-01-18T14:36:20Z</dcterms:modified>
</cp:coreProperties>
</file>