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0920" windowHeight="10305"/>
  </bookViews>
  <sheets>
    <sheet name="Sigma Quality Calculator" sheetId="4" r:id="rId1"/>
    <sheet name="Sheet1" sheetId="1" r:id="rId2"/>
    <sheet name="Sheet2" sheetId="2" r:id="rId3"/>
    <sheet name="Sheet3" sheetId="3" r:id="rId4"/>
  </sheets>
  <externalReferences>
    <externalReference r:id="rId5"/>
    <externalReference r:id="rId6"/>
  </externalReferences>
  <definedNames>
    <definedName name="_hrs2" localSheetId="0">[1]Input!#REF!</definedName>
    <definedName name="_hrs2">[2]Input!#REF!</definedName>
    <definedName name="AC" localSheetId="0">[1]Input!#REF!</definedName>
    <definedName name="AC">[2]Input!#REF!</definedName>
    <definedName name="DI" localSheetId="0">[1]Input!#REF!</definedName>
    <definedName name="DI">[2]Input!#REF!</definedName>
    <definedName name="DO" localSheetId="0">[1]Input!#REF!</definedName>
    <definedName name="DO">[2]Input!#REF!</definedName>
    <definedName name="Flight">#REF!</definedName>
    <definedName name="Flightplan">#REF!</definedName>
    <definedName name="FR" localSheetId="0">[1]Input!#REF!</definedName>
    <definedName name="FR">[2]Input!#REF!</definedName>
    <definedName name="hrs" localSheetId="0">[1]Input!#REF!</definedName>
    <definedName name="hrs">[2]Input!#REF!</definedName>
    <definedName name="Loader" localSheetId="0">[1]Input!#REF!</definedName>
    <definedName name="Loader">[2]Input!#REF!</definedName>
    <definedName name="MI" localSheetId="0">[1]Input!#REF!</definedName>
    <definedName name="MI">[2]Input!#REF!</definedName>
    <definedName name="MO" localSheetId="0">[1]Input!#REF!</definedName>
    <definedName name="MO">[2]Input!#REF!</definedName>
    <definedName name="_xlnm.Print_Area" localSheetId="0">'Sigma Quality Calculator'!$A$1:$K$57</definedName>
    <definedName name="SA" localSheetId="0">[1]Input!#REF!</definedName>
    <definedName name="SA">[2]Input!#REF!</definedName>
    <definedName name="Shift_time" localSheetId="0">[1]Input!#REF!</definedName>
    <definedName name="Shift_time">[2]Input!#REF!</definedName>
    <definedName name="SO" localSheetId="0">[1]Input!#REF!</definedName>
    <definedName name="SO">[2]Input!#REF!</definedName>
    <definedName name="tool">[2]Input!$A$16</definedName>
  </definedNames>
  <calcPr calcId="145621"/>
</workbook>
</file>

<file path=xl/calcChain.xml><?xml version="1.0" encoding="utf-8"?>
<calcChain xmlns="http://schemas.openxmlformats.org/spreadsheetml/2006/main">
  <c r="K9" i="4" l="1"/>
  <c r="G10" i="4"/>
  <c r="G13" i="4" s="1"/>
  <c r="K12" i="4"/>
  <c r="F13" i="4"/>
  <c r="F14" i="4"/>
  <c r="F15" i="4"/>
  <c r="F16" i="4"/>
  <c r="F21" i="4" s="1"/>
  <c r="F22" i="4" s="1"/>
  <c r="F17" i="4"/>
  <c r="F18" i="4"/>
  <c r="F19" i="4" s="1"/>
  <c r="F20" i="4"/>
  <c r="G15" i="4" l="1"/>
  <c r="H10" i="4"/>
  <c r="G14" i="4"/>
  <c r="G20" i="4" s="1"/>
  <c r="G16" i="4"/>
  <c r="G21" i="4" s="1"/>
  <c r="G22" i="4" s="1"/>
  <c r="G17" i="4"/>
  <c r="G18" i="4" s="1"/>
  <c r="G19" i="4" s="1"/>
  <c r="H13" i="4" l="1"/>
  <c r="H17" i="4"/>
  <c r="H18" i="4" s="1"/>
  <c r="H19" i="4" s="1"/>
  <c r="H16" i="4"/>
  <c r="H21" i="4" s="1"/>
  <c r="H22" i="4" s="1"/>
  <c r="H15" i="4" l="1"/>
  <c r="I10" i="4"/>
  <c r="H14" i="4"/>
  <c r="H20" i="4" s="1"/>
  <c r="I16" i="4" l="1"/>
  <c r="I21" i="4" s="1"/>
  <c r="I22" i="4" s="1"/>
  <c r="I13" i="4"/>
  <c r="I17" i="4"/>
  <c r="I18" i="4" s="1"/>
  <c r="I19" i="4" s="1"/>
  <c r="J10" i="4" l="1"/>
  <c r="I14" i="4"/>
  <c r="I20" i="4" s="1"/>
  <c r="I15" i="4"/>
  <c r="J16" i="4" l="1"/>
  <c r="J21" i="4" s="1"/>
  <c r="J22" i="4" s="1"/>
  <c r="J13" i="4"/>
  <c r="J17" i="4"/>
  <c r="J18" i="4" s="1"/>
  <c r="J19" i="4" s="1"/>
  <c r="K10" i="4"/>
  <c r="J14" i="4" l="1"/>
  <c r="J20" i="4" s="1"/>
  <c r="J15" i="4"/>
  <c r="K15" i="4" s="1"/>
  <c r="K13" i="4"/>
  <c r="K14" i="4" s="1"/>
  <c r="K20" i="4" s="1"/>
  <c r="K17" i="4"/>
  <c r="K18" i="4" s="1"/>
  <c r="K19" i="4" s="1"/>
  <c r="K16" i="4"/>
  <c r="K21" i="4" s="1"/>
  <c r="K22" i="4" s="1"/>
</calcChain>
</file>

<file path=xl/comments1.xml><?xml version="1.0" encoding="utf-8"?>
<comments xmlns="http://schemas.openxmlformats.org/spreadsheetml/2006/main">
  <authors>
    <author>Joerg</author>
    <author>Joerg Muenzing</author>
  </authors>
  <commentList>
    <comment ref="A4" authorId="0">
      <text>
        <r>
          <rPr>
            <b/>
            <u/>
            <sz val="8"/>
            <color indexed="81"/>
            <rFont val="Tahoma"/>
            <family val="2"/>
          </rPr>
          <t>Process</t>
        </r>
        <r>
          <rPr>
            <sz val="8"/>
            <color indexed="81"/>
            <rFont val="Tahoma"/>
            <family val="2"/>
          </rPr>
          <t xml:space="preserve">
- Name
- Number
- Description</t>
        </r>
      </text>
    </comment>
    <comment ref="D4" authorId="0">
      <text>
        <r>
          <rPr>
            <b/>
            <u/>
            <sz val="8"/>
            <color indexed="81"/>
            <rFont val="Tahoma"/>
            <family val="2"/>
          </rPr>
          <t xml:space="preserve">Item
</t>
        </r>
        <r>
          <rPr>
            <sz val="8"/>
            <color indexed="81"/>
            <rFont val="Tahoma"/>
            <family val="2"/>
          </rPr>
          <t xml:space="preserve">- Device under Test (DUT)
- </t>
        </r>
        <r>
          <rPr>
            <sz val="8"/>
            <color indexed="81"/>
            <rFont val="Tahoma"/>
            <family val="2"/>
          </rPr>
          <t>Item or part number used for the analysis</t>
        </r>
      </text>
    </comment>
    <comment ref="G4" authorId="0">
      <text>
        <r>
          <rPr>
            <b/>
            <u/>
            <sz val="8"/>
            <color indexed="81"/>
            <rFont val="Tahoma"/>
            <family val="2"/>
          </rPr>
          <t>Reference</t>
        </r>
        <r>
          <rPr>
            <sz val="8"/>
            <color indexed="81"/>
            <rFont val="Tahoma"/>
            <family val="2"/>
          </rPr>
          <t xml:space="preserve">
- Document name
- Document number
- Document revision</t>
        </r>
      </text>
    </comment>
    <comment ref="I4" authorId="0">
      <text>
        <r>
          <rPr>
            <b/>
            <u/>
            <sz val="8"/>
            <color indexed="81"/>
            <rFont val="Tahoma"/>
            <family val="2"/>
          </rPr>
          <t>Responsible</t>
        </r>
        <r>
          <rPr>
            <sz val="8"/>
            <color indexed="81"/>
            <rFont val="Tahoma"/>
            <family val="2"/>
          </rPr>
          <t xml:space="preserve">
- Name
- Owner</t>
        </r>
      </text>
    </comment>
    <comment ref="K4" authorId="0">
      <text>
        <r>
          <rPr>
            <b/>
            <u/>
            <sz val="8"/>
            <color indexed="81"/>
            <rFont val="Tahoma"/>
            <family val="2"/>
          </rPr>
          <t>Date</t>
        </r>
        <r>
          <rPr>
            <sz val="8"/>
            <color indexed="81"/>
            <rFont val="Tahoma"/>
            <family val="2"/>
          </rPr>
          <t xml:space="preserve">
 of analysis</t>
        </r>
      </text>
    </comment>
    <comment ref="A7" authorId="0">
      <text>
        <r>
          <rPr>
            <b/>
            <u/>
            <sz val="8"/>
            <color indexed="81"/>
            <rFont val="Tahoma"/>
            <family val="2"/>
          </rPr>
          <t>Quality Level</t>
        </r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 xml:space="preserve">Determine quality level of a process based on yield/defect-rate.
Convert defect-rate into Six Sigma quality level: goal is 6 Sigma. </t>
        </r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b/>
            <u/>
            <sz val="8"/>
            <color indexed="81"/>
            <rFont val="Tahoma"/>
            <family val="2"/>
          </rPr>
          <t>1. Enter Process Performance</t>
        </r>
        <r>
          <rPr>
            <sz val="8"/>
            <color indexed="81"/>
            <rFont val="Tahoma"/>
            <family val="2"/>
          </rPr>
          <t xml:space="preserve">
- Segregate process into 5 key operations.
- Record fail-rate and reason for failure.
</t>
        </r>
        <r>
          <rPr>
            <b/>
            <u/>
            <sz val="8"/>
            <color indexed="81"/>
            <rFont val="Tahoma"/>
            <family val="2"/>
          </rPr>
          <t>2. Analyze Process Statistics</t>
        </r>
        <r>
          <rPr>
            <sz val="8"/>
            <color indexed="81"/>
            <rFont val="Tahoma"/>
            <family val="2"/>
          </rPr>
          <t xml:space="preserve">
- Group failures according to reason (failure-bins)
- Take action in top fail reasons
</t>
        </r>
      </text>
    </comment>
    <comment ref="E11" authorId="0">
      <text>
        <r>
          <rPr>
            <b/>
            <u/>
            <sz val="8"/>
            <color indexed="81"/>
            <rFont val="Tahoma"/>
            <family val="2"/>
          </rPr>
          <t>Added Parts/Unit</t>
        </r>
        <r>
          <rPr>
            <sz val="8"/>
            <color indexed="81"/>
            <rFont val="Tahoma"/>
            <family val="2"/>
          </rPr>
          <t xml:space="preserve">
Failure-opportunities = number of parts added to a product.</t>
        </r>
      </text>
    </comment>
    <comment ref="E12" authorId="0">
      <text>
        <r>
          <rPr>
            <b/>
            <u/>
            <sz val="8"/>
            <color indexed="81"/>
            <rFont val="Tahoma"/>
            <family val="2"/>
          </rPr>
          <t>Defects</t>
        </r>
        <r>
          <rPr>
            <sz val="8"/>
            <color indexed="81"/>
            <rFont val="Tahoma"/>
            <family val="2"/>
          </rPr>
          <t xml:space="preserve">
Number of defective parts.</t>
        </r>
      </text>
    </comment>
    <comment ref="E21" authorId="0">
      <text>
        <r>
          <rPr>
            <b/>
            <u/>
            <sz val="8"/>
            <color indexed="81"/>
            <rFont val="Tahoma"/>
            <family val="2"/>
          </rPr>
          <t xml:space="preserve">Long Term Quality Level (ZLT)
</t>
        </r>
        <r>
          <rPr>
            <sz val="8"/>
            <color indexed="81"/>
            <rFont val="Tahoma"/>
            <family val="2"/>
          </rPr>
          <t xml:space="preserve">- Value in normalized standard deviations (Z).
- Includes Z=1.5 to account for long-term shift in process-average.
- Long-term Quality level is LESS than short-term because shift in process average.    </t>
        </r>
      </text>
    </comment>
    <comment ref="E22" authorId="0">
      <text>
        <r>
          <rPr>
            <b/>
            <u/>
            <sz val="8"/>
            <color indexed="81"/>
            <rFont val="Tahoma"/>
            <family val="2"/>
          </rPr>
          <t>Short Term Quality Level (ZST)</t>
        </r>
        <r>
          <rPr>
            <sz val="8"/>
            <color indexed="81"/>
            <rFont val="Tahoma"/>
            <family val="2"/>
          </rPr>
          <t xml:space="preserve">
- Value in normalized standard deviations (Z).
- Short-term, Z is 1.5 smaller than long-term as there is no shift in process-average short-term.
- Short-term Quality Level is HIGHER than long-term because NO fluctuation short-term. 
- Higher number means closer to Six Sigma goal.  </t>
        </r>
      </text>
    </comment>
    <comment ref="A24" authorId="0">
      <text>
        <r>
          <rPr>
            <b/>
            <u/>
            <sz val="8"/>
            <color indexed="81"/>
            <rFont val="Tahoma"/>
            <family val="2"/>
          </rPr>
          <t>Quality Level</t>
        </r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 xml:space="preserve">Determine quality level of a process based on yield/defect-rate.
Convert defect-rate into Six Sigma quality level: goal is 6 Sigma. </t>
        </r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b/>
            <u/>
            <sz val="8"/>
            <color indexed="81"/>
            <rFont val="Tahoma"/>
            <family val="2"/>
          </rPr>
          <t>1. Enter Process Performance</t>
        </r>
        <r>
          <rPr>
            <sz val="8"/>
            <color indexed="81"/>
            <rFont val="Tahoma"/>
            <family val="2"/>
          </rPr>
          <t xml:space="preserve">
- Segregate process into 5 key operations.
- Record fail-rate and reason for failure.
</t>
        </r>
        <r>
          <rPr>
            <b/>
            <u/>
            <sz val="8"/>
            <color indexed="81"/>
            <rFont val="Tahoma"/>
            <family val="2"/>
          </rPr>
          <t>2. Analyze Process Statistics</t>
        </r>
        <r>
          <rPr>
            <sz val="8"/>
            <color indexed="81"/>
            <rFont val="Tahoma"/>
            <family val="2"/>
          </rPr>
          <t xml:space="preserve">
- Group failures according to reason (failure-bins)
- Take action - prioritize according to fail-rate (DPMO)
</t>
        </r>
      </text>
    </comment>
    <comment ref="A25" authorId="0">
      <text>
        <r>
          <rPr>
            <b/>
            <u/>
            <sz val="8"/>
            <color indexed="81"/>
            <rFont val="Tahoma"/>
            <family val="2"/>
          </rPr>
          <t>Defect</t>
        </r>
        <r>
          <rPr>
            <sz val="8"/>
            <color indexed="81"/>
            <rFont val="Tahoma"/>
            <family val="2"/>
          </rPr>
          <t xml:space="preserve">
Non-conformance. Examples: too large, broken, wrong value etc</t>
        </r>
      </text>
    </comment>
    <comment ref="B25" authorId="1">
      <text>
        <r>
          <rPr>
            <sz val="8"/>
            <color indexed="81"/>
            <rFont val="Tahoma"/>
            <family val="2"/>
          </rPr>
          <t>Number of Units</t>
        </r>
      </text>
    </comment>
    <comment ref="C25" authorId="1">
      <text>
        <r>
          <rPr>
            <sz val="8"/>
            <color indexed="81"/>
            <rFont val="Tahoma"/>
            <family val="2"/>
          </rPr>
          <t>Number of Defects</t>
        </r>
      </text>
    </comment>
    <comment ref="D25" authorId="1">
      <text>
        <r>
          <rPr>
            <sz val="8"/>
            <color indexed="81"/>
            <rFont val="Tahoma"/>
            <family val="2"/>
          </rPr>
          <t>Number of Opportunities (e.g. components per unit)</t>
        </r>
      </text>
    </comment>
    <comment ref="E25" authorId="1">
      <text>
        <r>
          <rPr>
            <sz val="8"/>
            <color indexed="81"/>
            <rFont val="Tahoma"/>
            <family val="2"/>
          </rPr>
          <t>Number of process-steps</t>
        </r>
      </text>
    </comment>
    <comment ref="F25" authorId="1">
      <text>
        <r>
          <rPr>
            <sz val="8"/>
            <color indexed="81"/>
            <rFont val="Tahoma"/>
            <family val="2"/>
          </rPr>
          <t>Total number of Opportunities</t>
        </r>
      </text>
    </comment>
    <comment ref="G25" authorId="1">
      <text>
        <r>
          <rPr>
            <sz val="8"/>
            <color indexed="81"/>
            <rFont val="Tahoma"/>
            <family val="2"/>
          </rPr>
          <t>Defects per Unit</t>
        </r>
      </text>
    </comment>
    <comment ref="H25" authorId="1">
      <text>
        <r>
          <rPr>
            <sz val="8"/>
            <color indexed="81"/>
            <rFont val="Tahoma"/>
            <family val="2"/>
          </rPr>
          <t>Defects per Opportunity</t>
        </r>
      </text>
    </comment>
    <comment ref="I25" authorId="1">
      <text>
        <r>
          <rPr>
            <sz val="8"/>
            <color indexed="81"/>
            <rFont val="Tahoma"/>
            <family val="2"/>
          </rPr>
          <t>Defects per Million Opportunities</t>
        </r>
      </text>
    </comment>
    <comment ref="J25" authorId="1">
      <text>
        <r>
          <rPr>
            <sz val="8"/>
            <color indexed="81"/>
            <rFont val="Tahoma"/>
            <family val="2"/>
          </rPr>
          <t>Yield, Rolled Throughput</t>
        </r>
      </text>
    </comment>
    <comment ref="K25" authorId="1">
      <text>
        <r>
          <rPr>
            <sz val="8"/>
            <color indexed="81"/>
            <rFont val="Tahoma"/>
            <family val="2"/>
          </rPr>
          <t>Z-value, Short-Term variation</t>
        </r>
      </text>
    </comment>
    <comment ref="A35" authorId="0">
      <text>
        <r>
          <rPr>
            <b/>
            <u/>
            <sz val="8"/>
            <color indexed="81"/>
            <rFont val="Tahoma"/>
            <family val="2"/>
          </rPr>
          <t>DPMP vs Defect-Type</t>
        </r>
        <r>
          <rPr>
            <sz val="8"/>
            <color indexed="81"/>
            <rFont val="Tahoma"/>
            <family val="2"/>
          </rPr>
          <t xml:space="preserve">
Graph displays the fail-rate in DPMO by fail-reason.</t>
        </r>
      </text>
    </comment>
    <comment ref="A47" authorId="0">
      <text>
        <r>
          <rPr>
            <b/>
            <u/>
            <sz val="8"/>
            <color indexed="81"/>
            <rFont val="Tahoma"/>
            <family val="2"/>
          </rPr>
          <t xml:space="preserve">Six Sigma Level vs Defect Rate </t>
        </r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 xml:space="preserve">1. Short-term Six Sigma level: no fluctuation in process-average (Z=0), therefore the figure is higher/better, closer to 6 Sigma goal (dashed line).
2. Long-term Six Sigma level is assuming Z=+/-1.5 shift in process average and therefore the figure is smaller than for short-term (straight line in graph).
3. Example: 10 defect per million opportunities means a quality-level of 4.4 long-term and 5.8 short-term. </t>
        </r>
      </text>
    </comment>
  </commentList>
</comments>
</file>

<file path=xl/sharedStrings.xml><?xml version="1.0" encoding="utf-8"?>
<sst xmlns="http://schemas.openxmlformats.org/spreadsheetml/2006/main" count="49" uniqueCount="49">
  <si>
    <t>m</t>
  </si>
  <si>
    <t>O</t>
  </si>
  <si>
    <t>D</t>
  </si>
  <si>
    <t>2. Analyze Process Statistics</t>
  </si>
  <si>
    <t>ZST = ZLT + 1.5</t>
  </si>
  <si>
    <t>Short-term Quality Level</t>
  </si>
  <si>
    <t>ZLT = (alpha=DPU)</t>
  </si>
  <si>
    <t>Long-term Quality Level</t>
  </si>
  <si>
    <t>YNOM = YRT^(1/m)</t>
  </si>
  <si>
    <t>Normalized Yield</t>
  </si>
  <si>
    <t>DPMO = DPU*1E6</t>
  </si>
  <si>
    <t>Defects per Million Opportunities</t>
  </si>
  <si>
    <t>DPO = D/TOP</t>
  </si>
  <si>
    <t>Defects per Unit-Opportunity</t>
  </si>
  <si>
    <t>TOP = U*O</t>
  </si>
  <si>
    <t>Total Opportunities</t>
  </si>
  <si>
    <t>DPU = D/U</t>
  </si>
  <si>
    <t>Defects per Unit</t>
  </si>
  <si>
    <t>YRT = YTP1*YTP2…</t>
  </si>
  <si>
    <t>Rolled Throughput Yield</t>
  </si>
  <si>
    <t>YTP = Uo/Ui</t>
  </si>
  <si>
    <t>Throughput Yield</t>
  </si>
  <si>
    <t>Uo</t>
  </si>
  <si>
    <t>Units-out</t>
  </si>
  <si>
    <t>Defects</t>
  </si>
  <si>
    <t>-</t>
  </si>
  <si>
    <t>Added Parts/Unit</t>
  </si>
  <si>
    <t>Ui</t>
  </si>
  <si>
    <t>Units-in</t>
  </si>
  <si>
    <t>Number of Operations</t>
  </si>
  <si>
    <t>Total</t>
  </si>
  <si>
    <t>Operations</t>
  </si>
  <si>
    <t>Symbol</t>
  </si>
  <si>
    <t>Parameter</t>
  </si>
  <si>
    <t>1. Enter Process Performance</t>
  </si>
  <si>
    <t>Enter Name</t>
  </si>
  <si>
    <t>Assembly process</t>
  </si>
  <si>
    <t>Date:</t>
  </si>
  <si>
    <t>Responsible:</t>
  </si>
  <si>
    <t>Reference:</t>
  </si>
  <si>
    <t>Item:</t>
  </si>
  <si>
    <t>Process:</t>
  </si>
  <si>
    <t>Navigating to Results</t>
  </si>
  <si>
    <t>Six Sigma for Excel</t>
  </si>
  <si>
    <t>Leanmap.com</t>
  </si>
  <si>
    <t>Sigma Quality Calculator</t>
  </si>
  <si>
    <t>Lean6™</t>
  </si>
  <si>
    <t>Specification XYZ</t>
  </si>
  <si>
    <t>Product XYZ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</si>
</sst>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0.000%"/>
    <numFmt numFmtId="167" formatCode="_(* #,##0.0_);_(* \(#,##0.0\);_(* &quot;-&quot;??_);_(@_)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61"/>
      <name val="Arial"/>
      <family val="2"/>
    </font>
    <font>
      <b/>
      <sz val="10"/>
      <color indexed="12"/>
      <name val="Arial"/>
      <family val="2"/>
    </font>
    <font>
      <sz val="10"/>
      <color indexed="20"/>
      <name val="Arial"/>
      <family val="2"/>
    </font>
    <font>
      <sz val="10"/>
      <color indexed="12"/>
      <name val="Arial"/>
      <family val="2"/>
    </font>
    <font>
      <sz val="10"/>
      <color indexed="8"/>
      <name val="Arial Narrow"/>
      <family val="2"/>
    </font>
    <font>
      <u/>
      <sz val="10"/>
      <color indexed="8"/>
      <name val="Arial"/>
      <family val="2"/>
    </font>
    <font>
      <u/>
      <sz val="10"/>
      <color indexed="12"/>
      <name val="Arial"/>
      <family val="2"/>
    </font>
    <font>
      <u/>
      <sz val="8"/>
      <color indexed="22"/>
      <name val="Arial"/>
      <family val="2"/>
    </font>
    <font>
      <sz val="10"/>
      <color indexed="9"/>
      <name val="Arial"/>
      <family val="2"/>
    </font>
    <font>
      <u/>
      <sz val="8"/>
      <color indexed="9"/>
      <name val="Arial"/>
      <family val="2"/>
    </font>
    <font>
      <b/>
      <sz val="16"/>
      <name val="Arial"/>
      <family val="2"/>
    </font>
    <font>
      <sz val="10"/>
      <color theme="0"/>
      <name val="Arial"/>
      <family val="2"/>
    </font>
    <font>
      <u/>
      <sz val="10"/>
      <color rgb="FFFF5800"/>
      <name val="Arial"/>
      <family val="2"/>
    </font>
    <font>
      <b/>
      <u/>
      <sz val="8"/>
      <color indexed="81"/>
      <name val="Tahom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1" fillId="0" borderId="0"/>
    <xf numFmtId="44" fontId="1" fillId="0" borderId="0" applyFont="0" applyFill="0" applyBorder="0" applyAlignment="0" applyProtection="0"/>
  </cellStyleXfs>
  <cellXfs count="142">
    <xf numFmtId="0" fontId="0" fillId="0" borderId="0" xfId="0"/>
    <xf numFmtId="0" fontId="1" fillId="2" borderId="0" xfId="1" applyFill="1"/>
    <xf numFmtId="0" fontId="2" fillId="2" borderId="0" xfId="1" applyFont="1" applyFill="1" applyBorder="1" applyProtection="1">
      <protection hidden="1"/>
    </xf>
    <xf numFmtId="0" fontId="1" fillId="2" borderId="0" xfId="1" applyFill="1" applyProtection="1">
      <protection hidden="1"/>
    </xf>
    <xf numFmtId="0" fontId="1" fillId="2" borderId="0" xfId="1" applyFill="1" applyBorder="1" applyProtection="1">
      <protection hidden="1"/>
    </xf>
    <xf numFmtId="0" fontId="2" fillId="2" borderId="0" xfId="1" applyFont="1" applyFill="1" applyBorder="1" applyAlignment="1" applyProtection="1">
      <alignment horizontal="right"/>
      <protection hidden="1"/>
    </xf>
    <xf numFmtId="0" fontId="1" fillId="2" borderId="0" xfId="1" applyFill="1" applyBorder="1"/>
    <xf numFmtId="0" fontId="2" fillId="2" borderId="0" xfId="1" applyFont="1" applyFill="1" applyBorder="1" applyAlignment="1" applyProtection="1">
      <alignment horizontal="centerContinuous"/>
      <protection hidden="1"/>
    </xf>
    <xf numFmtId="0" fontId="2" fillId="2" borderId="0" xfId="1" applyFont="1" applyFill="1" applyBorder="1" applyAlignment="1" applyProtection="1">
      <alignment horizontal="left"/>
      <protection hidden="1"/>
    </xf>
    <xf numFmtId="165" fontId="2" fillId="2" borderId="0" xfId="2" applyNumberFormat="1" applyFont="1" applyFill="1" applyBorder="1" applyProtection="1">
      <protection hidden="1"/>
    </xf>
    <xf numFmtId="9" fontId="2" fillId="2" borderId="0" xfId="3" applyFont="1" applyFill="1" applyBorder="1" applyProtection="1">
      <protection hidden="1"/>
    </xf>
    <xf numFmtId="164" fontId="4" fillId="2" borderId="0" xfId="1" applyNumberFormat="1" applyFont="1" applyFill="1" applyBorder="1" applyProtection="1">
      <protection hidden="1"/>
    </xf>
    <xf numFmtId="10" fontId="2" fillId="2" borderId="0" xfId="3" applyNumberFormat="1" applyFont="1" applyFill="1" applyBorder="1" applyProtection="1">
      <protection hidden="1"/>
    </xf>
    <xf numFmtId="165" fontId="4" fillId="2" borderId="0" xfId="2" applyNumberFormat="1" applyFont="1" applyFill="1" applyBorder="1" applyAlignment="1" applyProtection="1">
      <alignment shrinkToFit="1"/>
      <protection hidden="1"/>
    </xf>
    <xf numFmtId="166" fontId="2" fillId="2" borderId="0" xfId="3" applyNumberFormat="1" applyFont="1" applyFill="1" applyBorder="1" applyAlignment="1" applyProtection="1">
      <alignment shrinkToFit="1"/>
      <protection hidden="1"/>
    </xf>
    <xf numFmtId="165" fontId="2" fillId="2" borderId="0" xfId="2" applyNumberFormat="1" applyFont="1" applyFill="1" applyBorder="1" applyAlignment="1" applyProtection="1">
      <alignment shrinkToFit="1"/>
      <protection hidden="1"/>
    </xf>
    <xf numFmtId="0" fontId="5" fillId="2" borderId="0" xfId="1" applyFont="1" applyFill="1" applyBorder="1" applyProtection="1">
      <protection hidden="1"/>
    </xf>
    <xf numFmtId="0" fontId="5" fillId="2" borderId="0" xfId="1" applyFont="1" applyFill="1" applyBorder="1" applyAlignment="1" applyProtection="1">
      <alignment shrinkToFit="1"/>
      <protection hidden="1"/>
    </xf>
    <xf numFmtId="165" fontId="6" fillId="2" borderId="0" xfId="2" applyNumberFormat="1" applyFont="1" applyFill="1" applyBorder="1" applyAlignment="1" applyProtection="1">
      <alignment shrinkToFit="1"/>
      <protection hidden="1"/>
    </xf>
    <xf numFmtId="165" fontId="2" fillId="2" borderId="5" xfId="2" applyNumberFormat="1" applyFont="1" applyFill="1" applyBorder="1" applyAlignment="1" applyProtection="1">
      <alignment shrinkToFit="1"/>
      <protection hidden="1"/>
    </xf>
    <xf numFmtId="0" fontId="7" fillId="2" borderId="0" xfId="1" applyFont="1" applyFill="1" applyBorder="1" applyProtection="1">
      <protection locked="0" hidden="1"/>
    </xf>
    <xf numFmtId="0" fontId="7" fillId="2" borderId="0" xfId="1" applyFont="1" applyFill="1" applyBorder="1" applyAlignment="1" applyProtection="1">
      <alignment shrinkToFit="1"/>
      <protection locked="0" hidden="1"/>
    </xf>
    <xf numFmtId="164" fontId="4" fillId="2" borderId="0" xfId="1" applyNumberFormat="1" applyFont="1" applyFill="1" applyBorder="1" applyAlignment="1" applyProtection="1">
      <alignment horizontal="right" shrinkToFit="1"/>
      <protection hidden="1"/>
    </xf>
    <xf numFmtId="164" fontId="2" fillId="2" borderId="0" xfId="1" applyNumberFormat="1" applyFont="1" applyFill="1" applyBorder="1" applyAlignment="1" applyProtection="1">
      <alignment horizontal="right" shrinkToFit="1"/>
      <protection hidden="1"/>
    </xf>
    <xf numFmtId="0" fontId="8" fillId="2" borderId="0" xfId="1" applyFont="1" applyFill="1" applyBorder="1" applyProtection="1">
      <protection hidden="1"/>
    </xf>
    <xf numFmtId="164" fontId="8" fillId="2" borderId="0" xfId="1" applyNumberFormat="1" applyFont="1" applyFill="1" applyBorder="1" applyAlignment="1" applyProtection="1">
      <alignment horizontal="right"/>
      <protection hidden="1"/>
    </xf>
    <xf numFmtId="164" fontId="6" fillId="2" borderId="1" xfId="1" applyNumberFormat="1" applyFont="1" applyFill="1" applyBorder="1" applyAlignment="1" applyProtection="1">
      <alignment horizontal="right" shrinkToFit="1"/>
      <protection hidden="1"/>
    </xf>
    <xf numFmtId="164" fontId="2" fillId="2" borderId="1" xfId="1" applyNumberFormat="1" applyFont="1" applyFill="1" applyBorder="1" applyAlignment="1" applyProtection="1">
      <alignment horizontal="right" shrinkToFit="1"/>
      <protection hidden="1"/>
    </xf>
    <xf numFmtId="164" fontId="2" fillId="2" borderId="2" xfId="1" applyNumberFormat="1" applyFont="1" applyFill="1" applyBorder="1" applyAlignment="1" applyProtection="1">
      <alignment horizontal="right" shrinkToFit="1"/>
      <protection hidden="1"/>
    </xf>
    <xf numFmtId="164" fontId="2" fillId="2" borderId="3" xfId="1" applyNumberFormat="1" applyFont="1" applyFill="1" applyBorder="1" applyAlignment="1" applyProtection="1">
      <alignment horizontal="right" shrinkToFit="1"/>
      <protection hidden="1"/>
    </xf>
    <xf numFmtId="0" fontId="8" fillId="2" borderId="1" xfId="1" applyFont="1" applyFill="1" applyBorder="1" applyProtection="1">
      <protection hidden="1"/>
    </xf>
    <xf numFmtId="0" fontId="8" fillId="2" borderId="2" xfId="1" applyFont="1" applyFill="1" applyBorder="1" applyProtection="1">
      <protection hidden="1"/>
    </xf>
    <xf numFmtId="164" fontId="8" fillId="2" borderId="2" xfId="1" applyNumberFormat="1" applyFont="1" applyFill="1" applyBorder="1" applyAlignment="1" applyProtection="1">
      <alignment horizontal="right"/>
      <protection hidden="1"/>
    </xf>
    <xf numFmtId="0" fontId="8" fillId="2" borderId="3" xfId="1" applyFont="1" applyFill="1" applyBorder="1" applyProtection="1">
      <protection hidden="1"/>
    </xf>
    <xf numFmtId="164" fontId="6" fillId="2" borderId="4" xfId="2" applyNumberFormat="1" applyFont="1" applyFill="1" applyBorder="1" applyAlignment="1" applyProtection="1">
      <alignment shrinkToFit="1"/>
      <protection hidden="1"/>
    </xf>
    <xf numFmtId="164" fontId="2" fillId="2" borderId="4" xfId="2" applyNumberFormat="1" applyFont="1" applyFill="1" applyBorder="1" applyAlignment="1" applyProtection="1">
      <alignment shrinkToFit="1"/>
      <protection hidden="1"/>
    </xf>
    <xf numFmtId="164" fontId="2" fillId="2" borderId="0" xfId="2" applyNumberFormat="1" applyFont="1" applyFill="1" applyBorder="1" applyAlignment="1" applyProtection="1">
      <alignment shrinkToFit="1"/>
      <protection hidden="1"/>
    </xf>
    <xf numFmtId="164" fontId="2" fillId="2" borderId="5" xfId="2" applyNumberFormat="1" applyFont="1" applyFill="1" applyBorder="1" applyAlignment="1" applyProtection="1">
      <alignment shrinkToFit="1"/>
      <protection hidden="1"/>
    </xf>
    <xf numFmtId="0" fontId="8" fillId="2" borderId="4" xfId="1" applyFont="1" applyFill="1" applyBorder="1" applyProtection="1">
      <protection hidden="1"/>
    </xf>
    <xf numFmtId="167" fontId="8" fillId="2" borderId="0" xfId="2" applyNumberFormat="1" applyFont="1" applyFill="1" applyBorder="1" applyAlignment="1" applyProtection="1">
      <protection hidden="1"/>
    </xf>
    <xf numFmtId="165" fontId="8" fillId="2" borderId="0" xfId="2" applyNumberFormat="1" applyFont="1" applyFill="1" applyBorder="1" applyAlignment="1" applyProtection="1">
      <protection hidden="1"/>
    </xf>
    <xf numFmtId="0" fontId="8" fillId="2" borderId="5" xfId="1" applyFont="1" applyFill="1" applyBorder="1" applyProtection="1">
      <protection hidden="1"/>
    </xf>
    <xf numFmtId="10" fontId="6" fillId="2" borderId="4" xfId="3" applyNumberFormat="1" applyFont="1" applyFill="1" applyBorder="1" applyAlignment="1" applyProtection="1">
      <alignment shrinkToFit="1"/>
      <protection hidden="1"/>
    </xf>
    <xf numFmtId="10" fontId="2" fillId="2" borderId="4" xfId="3" applyNumberFormat="1" applyFont="1" applyFill="1" applyBorder="1" applyAlignment="1" applyProtection="1">
      <alignment shrinkToFit="1"/>
      <protection hidden="1"/>
    </xf>
    <xf numFmtId="10" fontId="2" fillId="2" borderId="0" xfId="3" applyNumberFormat="1" applyFont="1" applyFill="1" applyBorder="1" applyAlignment="1" applyProtection="1">
      <alignment shrinkToFit="1"/>
      <protection hidden="1"/>
    </xf>
    <xf numFmtId="10" fontId="2" fillId="2" borderId="5" xfId="3" applyNumberFormat="1" applyFont="1" applyFill="1" applyBorder="1" applyAlignment="1" applyProtection="1">
      <alignment shrinkToFit="1"/>
      <protection hidden="1"/>
    </xf>
    <xf numFmtId="1" fontId="6" fillId="2" borderId="4" xfId="1" applyNumberFormat="1" applyFont="1" applyFill="1" applyBorder="1" applyAlignment="1" applyProtection="1">
      <alignment shrinkToFit="1"/>
      <protection hidden="1"/>
    </xf>
    <xf numFmtId="1" fontId="2" fillId="2" borderId="4" xfId="1" applyNumberFormat="1" applyFont="1" applyFill="1" applyBorder="1" applyAlignment="1" applyProtection="1">
      <alignment shrinkToFit="1"/>
      <protection hidden="1"/>
    </xf>
    <xf numFmtId="1" fontId="2" fillId="2" borderId="0" xfId="1" applyNumberFormat="1" applyFont="1" applyFill="1" applyBorder="1" applyAlignment="1" applyProtection="1">
      <alignment shrinkToFit="1"/>
      <protection hidden="1"/>
    </xf>
    <xf numFmtId="1" fontId="2" fillId="2" borderId="5" xfId="1" applyNumberFormat="1" applyFont="1" applyFill="1" applyBorder="1" applyAlignment="1" applyProtection="1">
      <alignment shrinkToFit="1"/>
      <protection hidden="1"/>
    </xf>
    <xf numFmtId="0" fontId="8" fillId="2" borderId="0" xfId="1" applyFont="1" applyFill="1" applyBorder="1" applyAlignment="1" applyProtection="1">
      <protection hidden="1"/>
    </xf>
    <xf numFmtId="0" fontId="8" fillId="2" borderId="5" xfId="1" applyFont="1" applyFill="1" applyBorder="1" applyAlignment="1" applyProtection="1">
      <protection hidden="1"/>
    </xf>
    <xf numFmtId="166" fontId="6" fillId="2" borderId="4" xfId="3" applyNumberFormat="1" applyFont="1" applyFill="1" applyBorder="1" applyAlignment="1" applyProtection="1">
      <alignment horizontal="right" shrinkToFit="1"/>
      <protection hidden="1"/>
    </xf>
    <xf numFmtId="166" fontId="2" fillId="2" borderId="4" xfId="3" applyNumberFormat="1" applyFont="1" applyFill="1" applyBorder="1" applyAlignment="1" applyProtection="1">
      <alignment horizontal="right" shrinkToFit="1"/>
      <protection hidden="1"/>
    </xf>
    <xf numFmtId="166" fontId="2" fillId="2" borderId="0" xfId="3" applyNumberFormat="1" applyFont="1" applyFill="1" applyBorder="1" applyAlignment="1" applyProtection="1">
      <alignment horizontal="right" shrinkToFit="1"/>
      <protection hidden="1"/>
    </xf>
    <xf numFmtId="166" fontId="2" fillId="2" borderId="5" xfId="3" applyNumberFormat="1" applyFont="1" applyFill="1" applyBorder="1" applyAlignment="1" applyProtection="1">
      <alignment horizontal="right" shrinkToFit="1"/>
      <protection hidden="1"/>
    </xf>
    <xf numFmtId="0" fontId="8" fillId="2" borderId="0" xfId="1" applyFont="1" applyFill="1" applyBorder="1" applyAlignment="1" applyProtection="1">
      <alignment horizontal="left"/>
      <protection hidden="1"/>
    </xf>
    <xf numFmtId="0" fontId="8" fillId="2" borderId="5" xfId="1" applyFont="1" applyFill="1" applyBorder="1" applyAlignment="1" applyProtection="1">
      <alignment horizontal="left"/>
      <protection hidden="1"/>
    </xf>
    <xf numFmtId="165" fontId="6" fillId="2" borderId="4" xfId="2" applyNumberFormat="1" applyFont="1" applyFill="1" applyBorder="1" applyAlignment="1" applyProtection="1">
      <alignment shrinkToFit="1"/>
      <protection hidden="1"/>
    </xf>
    <xf numFmtId="165" fontId="2" fillId="2" borderId="4" xfId="2" applyNumberFormat="1" applyFont="1" applyFill="1" applyBorder="1" applyAlignment="1" applyProtection="1">
      <alignment shrinkToFit="1"/>
      <protection hidden="1"/>
    </xf>
    <xf numFmtId="166" fontId="6" fillId="2" borderId="4" xfId="3" applyNumberFormat="1" applyFont="1" applyFill="1" applyBorder="1" applyAlignment="1" applyProtection="1">
      <alignment shrinkToFit="1"/>
      <protection hidden="1"/>
    </xf>
    <xf numFmtId="166" fontId="2" fillId="2" borderId="4" xfId="3" applyNumberFormat="1" applyFont="1" applyFill="1" applyBorder="1" applyAlignment="1" applyProtection="1">
      <alignment shrinkToFit="1"/>
      <protection hidden="1"/>
    </xf>
    <xf numFmtId="166" fontId="2" fillId="2" borderId="5" xfId="3" applyNumberFormat="1" applyFont="1" applyFill="1" applyBorder="1" applyAlignment="1" applyProtection="1">
      <alignment shrinkToFit="1"/>
      <protection hidden="1"/>
    </xf>
    <xf numFmtId="10" fontId="6" fillId="2" borderId="4" xfId="1" applyNumberFormat="1" applyFont="1" applyFill="1" applyBorder="1" applyAlignment="1" applyProtection="1">
      <alignment shrinkToFit="1"/>
      <protection hidden="1"/>
    </xf>
    <xf numFmtId="10" fontId="2" fillId="2" borderId="4" xfId="1" applyNumberFormat="1" applyFont="1" applyFill="1" applyBorder="1" applyAlignment="1" applyProtection="1">
      <alignment shrinkToFit="1"/>
      <protection hidden="1"/>
    </xf>
    <xf numFmtId="10" fontId="2" fillId="2" borderId="0" xfId="1" applyNumberFormat="1" applyFont="1" applyFill="1" applyBorder="1" applyAlignment="1" applyProtection="1">
      <alignment shrinkToFit="1"/>
      <protection hidden="1"/>
    </xf>
    <xf numFmtId="10" fontId="2" fillId="2" borderId="5" xfId="1" applyNumberFormat="1" applyFont="1" applyFill="1" applyBorder="1" applyAlignment="1" applyProtection="1">
      <alignment shrinkToFit="1"/>
      <protection hidden="1"/>
    </xf>
    <xf numFmtId="0" fontId="6" fillId="2" borderId="4" xfId="1" applyFont="1" applyFill="1" applyBorder="1" applyAlignment="1" applyProtection="1">
      <alignment shrinkToFit="1"/>
      <protection hidden="1"/>
    </xf>
    <xf numFmtId="0" fontId="2" fillId="2" borderId="4" xfId="1" applyFont="1" applyFill="1" applyBorder="1" applyAlignment="1" applyProtection="1">
      <alignment shrinkToFit="1"/>
      <protection hidden="1"/>
    </xf>
    <xf numFmtId="0" fontId="2" fillId="2" borderId="0" xfId="1" applyFont="1" applyFill="1" applyBorder="1" applyAlignment="1" applyProtection="1">
      <alignment shrinkToFit="1"/>
      <protection hidden="1"/>
    </xf>
    <xf numFmtId="0" fontId="2" fillId="2" borderId="5" xfId="1" applyFont="1" applyFill="1" applyBorder="1" applyAlignment="1" applyProtection="1">
      <alignment shrinkToFit="1"/>
      <protection hidden="1"/>
    </xf>
    <xf numFmtId="0" fontId="7" fillId="2" borderId="12" xfId="1" applyFont="1" applyFill="1" applyBorder="1" applyAlignment="1" applyProtection="1">
      <alignment shrinkToFit="1"/>
      <protection locked="0" hidden="1"/>
    </xf>
    <xf numFmtId="0" fontId="7" fillId="2" borderId="13" xfId="1" applyFont="1" applyFill="1" applyBorder="1" applyAlignment="1" applyProtection="1">
      <alignment shrinkToFit="1"/>
      <protection locked="0" hidden="1"/>
    </xf>
    <xf numFmtId="0" fontId="8" fillId="2" borderId="12" xfId="1" applyFont="1" applyFill="1" applyBorder="1" applyProtection="1">
      <protection hidden="1"/>
    </xf>
    <xf numFmtId="0" fontId="8" fillId="2" borderId="13" xfId="1" applyFont="1" applyFill="1" applyBorder="1" applyProtection="1">
      <protection hidden="1"/>
    </xf>
    <xf numFmtId="0" fontId="8" fillId="2" borderId="14" xfId="1" applyFont="1" applyFill="1" applyBorder="1" applyProtection="1">
      <protection hidden="1"/>
    </xf>
    <xf numFmtId="0" fontId="7" fillId="2" borderId="15" xfId="1" applyFont="1" applyFill="1" applyBorder="1" applyAlignment="1" applyProtection="1">
      <alignment shrinkToFit="1"/>
      <protection locked="0" hidden="1"/>
    </xf>
    <xf numFmtId="0" fontId="7" fillId="2" borderId="16" xfId="1" applyFont="1" applyFill="1" applyBorder="1" applyAlignment="1" applyProtection="1">
      <alignment shrinkToFit="1"/>
      <protection locked="0" hidden="1"/>
    </xf>
    <xf numFmtId="165" fontId="7" fillId="2" borderId="17" xfId="2" applyNumberFormat="1" applyFont="1" applyFill="1" applyBorder="1" applyAlignment="1" applyProtection="1">
      <alignment shrinkToFit="1"/>
      <protection locked="0" hidden="1"/>
    </xf>
    <xf numFmtId="0" fontId="8" fillId="2" borderId="15" xfId="1" applyFont="1" applyFill="1" applyBorder="1" applyProtection="1">
      <protection hidden="1"/>
    </xf>
    <xf numFmtId="0" fontId="8" fillId="2" borderId="16" xfId="1" applyFont="1" applyFill="1" applyBorder="1" applyProtection="1">
      <protection hidden="1"/>
    </xf>
    <xf numFmtId="0" fontId="8" fillId="2" borderId="18" xfId="1" applyFont="1" applyFill="1" applyBorder="1" applyProtection="1">
      <protection hidden="1"/>
    </xf>
    <xf numFmtId="0" fontId="2" fillId="2" borderId="9" xfId="1" applyFont="1" applyFill="1" applyBorder="1" applyAlignment="1" applyProtection="1">
      <alignment shrinkToFit="1"/>
      <protection hidden="1"/>
    </xf>
    <xf numFmtId="0" fontId="2" fillId="2" borderId="10" xfId="1" applyFont="1" applyFill="1" applyBorder="1" applyAlignment="1" applyProtection="1">
      <alignment shrinkToFit="1"/>
      <protection hidden="1"/>
    </xf>
    <xf numFmtId="0" fontId="2" fillId="2" borderId="11" xfId="1" applyFont="1" applyFill="1" applyBorder="1" applyAlignment="1" applyProtection="1">
      <alignment shrinkToFit="1"/>
      <protection hidden="1"/>
    </xf>
    <xf numFmtId="0" fontId="8" fillId="2" borderId="9" xfId="1" applyFont="1" applyFill="1" applyBorder="1" applyProtection="1">
      <protection hidden="1"/>
    </xf>
    <xf numFmtId="0" fontId="8" fillId="2" borderId="10" xfId="1" applyFont="1" applyFill="1" applyBorder="1" applyProtection="1">
      <protection hidden="1"/>
    </xf>
    <xf numFmtId="0" fontId="8" fillId="2" borderId="11" xfId="1" applyFont="1" applyFill="1" applyBorder="1" applyProtection="1">
      <protection hidden="1"/>
    </xf>
    <xf numFmtId="0" fontId="3" fillId="2" borderId="6" xfId="1" applyFont="1" applyFill="1" applyBorder="1" applyAlignment="1" applyProtection="1">
      <alignment horizontal="center"/>
      <protection hidden="1"/>
    </xf>
    <xf numFmtId="0" fontId="3" fillId="2" borderId="7" xfId="1" applyFont="1" applyFill="1" applyBorder="1" applyProtection="1">
      <protection hidden="1"/>
    </xf>
    <xf numFmtId="0" fontId="3" fillId="2" borderId="8" xfId="1" applyFont="1" applyFill="1" applyBorder="1" applyProtection="1">
      <protection hidden="1"/>
    </xf>
    <xf numFmtId="0" fontId="1" fillId="2" borderId="0" xfId="1" applyFill="1" applyAlignment="1" applyProtection="1">
      <protection hidden="1"/>
    </xf>
    <xf numFmtId="0" fontId="2" fillId="2" borderId="0" xfId="1" applyFont="1" applyFill="1" applyBorder="1" applyAlignment="1" applyProtection="1">
      <alignment horizontal="center"/>
      <protection hidden="1"/>
    </xf>
    <xf numFmtId="14" fontId="7" fillId="2" borderId="19" xfId="1" applyNumberFormat="1" applyFont="1" applyFill="1" applyBorder="1" applyAlignment="1" applyProtection="1">
      <alignment horizontal="left" shrinkToFit="1"/>
      <protection locked="0" hidden="1"/>
    </xf>
    <xf numFmtId="0" fontId="9" fillId="2" borderId="23" xfId="1" applyFont="1" applyFill="1" applyBorder="1" applyAlignment="1" applyProtection="1">
      <protection hidden="1"/>
    </xf>
    <xf numFmtId="0" fontId="10" fillId="2" borderId="0" xfId="4" applyFill="1" applyBorder="1" applyAlignment="1" applyProtection="1">
      <alignment horizontal="right"/>
      <protection hidden="1"/>
    </xf>
    <xf numFmtId="0" fontId="9" fillId="2" borderId="2" xfId="4" applyFont="1" applyFill="1" applyBorder="1" applyAlignment="1" applyProtection="1">
      <protection hidden="1"/>
    </xf>
    <xf numFmtId="0" fontId="11" fillId="0" borderId="2" xfId="4" applyFont="1" applyBorder="1" applyAlignment="1" applyProtection="1"/>
    <xf numFmtId="0" fontId="11" fillId="2" borderId="2" xfId="4" applyFont="1" applyFill="1" applyBorder="1" applyAlignment="1" applyProtection="1">
      <protection hidden="1"/>
    </xf>
    <xf numFmtId="0" fontId="2" fillId="2" borderId="0" xfId="1" applyFont="1" applyFill="1" applyProtection="1">
      <protection hidden="1"/>
    </xf>
    <xf numFmtId="0" fontId="12" fillId="2" borderId="0" xfId="1" applyFont="1" applyFill="1" applyProtection="1">
      <protection hidden="1"/>
    </xf>
    <xf numFmtId="0" fontId="13" fillId="2" borderId="0" xfId="4" applyFont="1" applyFill="1" applyBorder="1" applyAlignment="1" applyProtection="1"/>
    <xf numFmtId="0" fontId="1" fillId="2" borderId="27" xfId="4" applyNumberFormat="1" applyFont="1" applyFill="1" applyBorder="1" applyAlignment="1" applyProtection="1">
      <alignment horizontal="right" vertical="center"/>
      <protection hidden="1"/>
    </xf>
    <xf numFmtId="0" fontId="1" fillId="2" borderId="27" xfId="1" applyFill="1" applyBorder="1" applyAlignment="1" applyProtection="1">
      <protection hidden="1"/>
    </xf>
    <xf numFmtId="0" fontId="14" fillId="2" borderId="27" xfId="1" applyFont="1" applyFill="1" applyBorder="1" applyAlignment="1" applyProtection="1">
      <alignment vertical="center"/>
      <protection hidden="1"/>
    </xf>
    <xf numFmtId="0" fontId="1" fillId="2" borderId="27" xfId="1" applyNumberFormat="1" applyFont="1" applyFill="1" applyBorder="1" applyAlignment="1" applyProtection="1">
      <alignment vertical="center"/>
      <protection hidden="1"/>
    </xf>
    <xf numFmtId="0" fontId="15" fillId="2" borderId="27" xfId="1" applyNumberFormat="1" applyFont="1" applyFill="1" applyBorder="1" applyAlignment="1" applyProtection="1">
      <alignment vertical="center"/>
      <protection hidden="1"/>
    </xf>
    <xf numFmtId="0" fontId="16" fillId="2" borderId="0" xfId="4" applyNumberFormat="1" applyFont="1" applyFill="1" applyBorder="1" applyAlignment="1" applyProtection="1">
      <alignment horizontal="right" vertical="center"/>
      <protection hidden="1"/>
    </xf>
    <xf numFmtId="0" fontId="1" fillId="2" borderId="0" xfId="1" applyFill="1" applyBorder="1" applyAlignment="1" applyProtection="1">
      <protection hidden="1"/>
    </xf>
    <xf numFmtId="0" fontId="14" fillId="2" borderId="0" xfId="1" applyFont="1" applyFill="1" applyBorder="1" applyAlignment="1" applyProtection="1">
      <alignment vertical="center"/>
      <protection hidden="1"/>
    </xf>
    <xf numFmtId="0" fontId="1" fillId="2" borderId="0" xfId="1" applyNumberFormat="1" applyFont="1" applyFill="1" applyBorder="1" applyAlignment="1" applyProtection="1">
      <alignment vertical="center"/>
      <protection hidden="1"/>
    </xf>
    <xf numFmtId="0" fontId="15" fillId="2" borderId="0" xfId="1" applyNumberFormat="1" applyFont="1" applyFill="1" applyBorder="1" applyAlignment="1" applyProtection="1">
      <alignment vertical="center"/>
      <protection hidden="1"/>
    </xf>
    <xf numFmtId="0" fontId="3" fillId="2" borderId="0" xfId="1" applyFont="1" applyFill="1" applyBorder="1" applyAlignment="1" applyProtection="1">
      <alignment horizontal="left"/>
      <protection hidden="1"/>
    </xf>
    <xf numFmtId="0" fontId="3" fillId="2" borderId="0" xfId="1" applyFont="1" applyFill="1" applyBorder="1" applyAlignment="1" applyProtection="1">
      <alignment horizontal="center"/>
      <protection hidden="1"/>
    </xf>
    <xf numFmtId="164" fontId="6" fillId="2" borderId="0" xfId="1" applyNumberFormat="1" applyFont="1" applyFill="1" applyBorder="1" applyProtection="1">
      <protection hidden="1"/>
    </xf>
    <xf numFmtId="165" fontId="2" fillId="2" borderId="0" xfId="2" applyNumberFormat="1" applyFont="1" applyFill="1" applyBorder="1" applyAlignment="1" applyProtection="1">
      <protection hidden="1"/>
    </xf>
    <xf numFmtId="164" fontId="2" fillId="2" borderId="0" xfId="1" applyNumberFormat="1" applyFont="1" applyFill="1" applyBorder="1" applyAlignment="1" applyProtection="1">
      <alignment horizontal="right"/>
      <protection hidden="1"/>
    </xf>
    <xf numFmtId="164" fontId="2" fillId="2" borderId="0" xfId="1" applyNumberFormat="1" applyFont="1" applyFill="1" applyBorder="1" applyProtection="1">
      <protection hidden="1"/>
    </xf>
    <xf numFmtId="0" fontId="9" fillId="2" borderId="24" xfId="1" applyFont="1" applyFill="1" applyBorder="1" applyAlignment="1" applyProtection="1">
      <protection hidden="1"/>
    </xf>
    <xf numFmtId="0" fontId="1" fillId="2" borderId="24" xfId="1" applyFont="1" applyFill="1" applyBorder="1" applyAlignment="1" applyProtection="1">
      <protection hidden="1"/>
    </xf>
    <xf numFmtId="0" fontId="14" fillId="2" borderId="0" xfId="1" applyFont="1" applyFill="1" applyBorder="1" applyAlignment="1" applyProtection="1">
      <alignment horizontal="center" vertical="center"/>
      <protection hidden="1"/>
    </xf>
    <xf numFmtId="0" fontId="14" fillId="2" borderId="27" xfId="1" applyFont="1" applyFill="1" applyBorder="1" applyAlignment="1" applyProtection="1">
      <alignment horizontal="center" vertical="center"/>
      <protection hidden="1"/>
    </xf>
    <xf numFmtId="0" fontId="10" fillId="2" borderId="2" xfId="4" applyFill="1" applyBorder="1" applyAlignment="1" applyProtection="1">
      <alignment horizontal="left"/>
      <protection hidden="1"/>
    </xf>
    <xf numFmtId="0" fontId="9" fillId="2" borderId="26" xfId="1" applyFont="1" applyFill="1" applyBorder="1" applyAlignment="1" applyProtection="1">
      <protection hidden="1"/>
    </xf>
    <xf numFmtId="0" fontId="9" fillId="2" borderId="25" xfId="1" applyFont="1" applyFill="1" applyBorder="1" applyAlignment="1" applyProtection="1">
      <protection hidden="1"/>
    </xf>
    <xf numFmtId="0" fontId="1" fillId="0" borderId="24" xfId="1" applyFont="1" applyBorder="1" applyAlignment="1" applyProtection="1">
      <protection hidden="1"/>
    </xf>
    <xf numFmtId="0" fontId="7" fillId="2" borderId="22" xfId="1" applyFont="1" applyFill="1" applyBorder="1" applyAlignment="1" applyProtection="1">
      <alignment horizontal="left" shrinkToFit="1"/>
      <protection locked="0" hidden="1"/>
    </xf>
    <xf numFmtId="0" fontId="7" fillId="2" borderId="21" xfId="1" applyFont="1" applyFill="1" applyBorder="1" applyAlignment="1" applyProtection="1">
      <alignment horizontal="left" shrinkToFit="1"/>
      <protection locked="0" hidden="1"/>
    </xf>
    <xf numFmtId="0" fontId="7" fillId="2" borderId="20" xfId="1" applyFont="1" applyFill="1" applyBorder="1" applyAlignment="1" applyProtection="1">
      <alignment horizontal="left" shrinkToFit="1"/>
      <protection locked="0" hidden="1"/>
    </xf>
    <xf numFmtId="0" fontId="3" fillId="3" borderId="11" xfId="1" applyFont="1" applyFill="1" applyBorder="1" applyAlignment="1" applyProtection="1">
      <alignment horizontal="center"/>
      <protection hidden="1"/>
    </xf>
    <xf numFmtId="0" fontId="3" fillId="3" borderId="10" xfId="1" applyFont="1" applyFill="1" applyBorder="1" applyAlignment="1" applyProtection="1">
      <alignment horizontal="center"/>
      <protection hidden="1"/>
    </xf>
    <xf numFmtId="0" fontId="3" fillId="3" borderId="9" xfId="1" applyFont="1" applyFill="1" applyBorder="1" applyAlignment="1" applyProtection="1">
      <alignment horizontal="center"/>
      <protection hidden="1"/>
    </xf>
    <xf numFmtId="0" fontId="3" fillId="3" borderId="0" xfId="1" applyFont="1" applyFill="1" applyBorder="1" applyAlignment="1" applyProtection="1">
      <alignment horizontal="center"/>
      <protection hidden="1"/>
    </xf>
    <xf numFmtId="0" fontId="1" fillId="2" borderId="20" xfId="1" applyFont="1" applyFill="1" applyBorder="1" applyAlignment="1" applyProtection="1">
      <alignment horizontal="left" shrinkToFit="1"/>
      <protection locked="0" hidden="1"/>
    </xf>
    <xf numFmtId="0" fontId="3" fillId="2" borderId="8" xfId="1" applyFont="1" applyFill="1" applyBorder="1" applyAlignment="1" applyProtection="1">
      <alignment horizontal="center"/>
      <protection hidden="1"/>
    </xf>
    <xf numFmtId="0" fontId="1" fillId="0" borderId="7" xfId="1" applyBorder="1" applyAlignment="1" applyProtection="1">
      <protection hidden="1"/>
    </xf>
    <xf numFmtId="0" fontId="1" fillId="0" borderId="6" xfId="1" applyBorder="1" applyAlignment="1" applyProtection="1">
      <protection hidden="1"/>
    </xf>
    <xf numFmtId="0" fontId="3" fillId="3" borderId="8" xfId="1" applyFont="1" applyFill="1" applyBorder="1" applyAlignment="1" applyProtection="1">
      <alignment horizontal="center"/>
      <protection hidden="1"/>
    </xf>
    <xf numFmtId="0" fontId="3" fillId="3" borderId="7" xfId="1" applyFont="1" applyFill="1" applyBorder="1" applyAlignment="1" applyProtection="1">
      <alignment horizontal="center"/>
      <protection hidden="1"/>
    </xf>
    <xf numFmtId="0" fontId="3" fillId="3" borderId="6" xfId="1" applyFont="1" applyFill="1" applyBorder="1" applyAlignment="1" applyProtection="1">
      <alignment horizontal="center"/>
      <protection hidden="1"/>
    </xf>
    <xf numFmtId="0" fontId="1" fillId="0" borderId="20" xfId="1" applyBorder="1" applyAlignment="1" applyProtection="1">
      <protection locked="0" hidden="1"/>
    </xf>
    <xf numFmtId="0" fontId="1" fillId="0" borderId="20" xfId="1" applyBorder="1" applyAlignment="1" applyProtection="1">
      <alignment shrinkToFit="1"/>
      <protection locked="0" hidden="1"/>
    </xf>
  </cellXfs>
  <cellStyles count="7">
    <cellStyle name="Dezimal_Lean6-060602" xfId="2"/>
    <cellStyle name="Hyperlink" xfId="4" builtinId="8"/>
    <cellStyle name="Normal" xfId="0" builtinId="0"/>
    <cellStyle name="Normal 2" xfId="1"/>
    <cellStyle name="Percent 2" xfId="3"/>
    <cellStyle name="Standard 2" xfId="5"/>
    <cellStyle name="Währung_Lean6-06060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9896049896049899E-2"/>
          <c:y val="8.5365853658536592E-2"/>
          <c:w val="0.85862785862785862"/>
          <c:h val="0.6402439024390244"/>
        </c:manualLayout>
      </c:layout>
      <c:scatterChart>
        <c:scatterStyle val="lineMarker"/>
        <c:varyColors val="0"/>
        <c:ser>
          <c:idx val="0"/>
          <c:order val="0"/>
          <c:tx>
            <c:strRef>
              <c:f>'Sigma Quality Calculator'!$B$49</c:f>
              <c:strCache>
                <c:ptCount val="1"/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diamond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'Sigma Quality Calculator'!$A$50:$A$56</c:f>
              <c:numCache>
                <c:formatCode>_(* #,##0_);_(* \(#,##0\);_(* "-"??_);_(@_)</c:formatCode>
                <c:ptCount val="7"/>
              </c:numCache>
            </c:numRef>
          </c:xVal>
          <c:yVal>
            <c:numRef>
              <c:f>'Sigma Quality Calculator'!$B$50:$B$56</c:f>
              <c:numCache>
                <c:formatCode>0.0</c:formatCode>
                <c:ptCount val="7"/>
              </c:numCache>
            </c:numRef>
          </c:yVal>
          <c:smooth val="1"/>
        </c:ser>
        <c:ser>
          <c:idx val="1"/>
          <c:order val="1"/>
          <c:tx>
            <c:strRef>
              <c:f>'Sigma Quality Calculator'!$C$49</c:f>
              <c:strCache>
                <c:ptCount val="1"/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dLbls>
            <c:spPr>
              <a:noFill/>
              <a:ln w="25400">
                <a:noFill/>
              </a:ln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'Sigma Quality Calculator'!$A$50:$A$56</c:f>
              <c:numCache>
                <c:formatCode>_(* #,##0_);_(* \(#,##0\);_(* "-"??_);_(@_)</c:formatCode>
                <c:ptCount val="7"/>
              </c:numCache>
            </c:numRef>
          </c:xVal>
          <c:yVal>
            <c:numRef>
              <c:f>'Sigma Quality Calculator'!$C$50:$C$56</c:f>
              <c:numCache>
                <c:formatCode>0.0</c:formatCode>
                <c:ptCount val="7"/>
              </c:numCache>
            </c:numRef>
          </c:y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181740288"/>
        <c:axId val="181741824"/>
      </c:scatterChart>
      <c:valAx>
        <c:axId val="181740288"/>
        <c:scaling>
          <c:logBase val="10"/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808080"/>
              </a:solidFill>
              <a:prstDash val="solid"/>
            </a:ln>
          </c:spPr>
        </c:minorGridlines>
        <c:numFmt formatCode="_(* #,##0_);_(* \(#,##0\);_(* &quot;-&quot;??_);_(@_)" sourceLinked="1"/>
        <c:majorTickMark val="out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1741824"/>
        <c:crosses val="autoZero"/>
        <c:crossBetween val="midCat"/>
      </c:valAx>
      <c:valAx>
        <c:axId val="181741824"/>
        <c:scaling>
          <c:orientation val="minMax"/>
          <c:max val="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81740288"/>
        <c:crosses val="autoZero"/>
        <c:crossBetween val="midCat"/>
        <c:majorUnit val="2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6.9897032101756504E-2"/>
          <c:y val="0.41907304269893092"/>
          <c:w val="0.30954452938704907"/>
          <c:h val="0.2285852378208821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832335329341312E-2"/>
          <c:y val="5.4878048780487805E-2"/>
          <c:w val="0.89371257485029942"/>
          <c:h val="0.695121951219512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'Sigma Quality Calculator'!$I$25</c:f>
              <c:strCache>
                <c:ptCount val="1"/>
              </c:strCache>
            </c:strRef>
          </c:tx>
          <c:spPr>
            <a:ln>
              <a:solidFill>
                <a:srgbClr val="000000"/>
              </a:solidFill>
            </a:ln>
          </c:spPr>
          <c:invertIfNegative val="0"/>
          <c:cat>
            <c:numRef>
              <c:f>'Sigma Quality Calculator'!$A$26:$A$33</c:f>
              <c:numCache>
                <c:formatCode>General</c:formatCode>
                <c:ptCount val="8"/>
              </c:numCache>
            </c:numRef>
          </c:cat>
          <c:val>
            <c:numRef>
              <c:f>'Sigma Quality Calculator'!$I$26:$I$33</c:f>
              <c:numCache>
                <c:formatCode>_(* #,##0_);_(* \(#,##0\);_(* "-"??_);_(@_)</c:formatCode>
                <c:ptCount val="8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778304"/>
        <c:axId val="181779840"/>
      </c:barChart>
      <c:catAx>
        <c:axId val="181778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crossAx val="181779840"/>
        <c:crosses val="autoZero"/>
        <c:auto val="1"/>
        <c:lblAlgn val="ctr"/>
        <c:lblOffset val="100"/>
        <c:noMultiLvlLbl val="0"/>
      </c:catAx>
      <c:valAx>
        <c:axId val="181779840"/>
        <c:scaling>
          <c:orientation val="minMax"/>
        </c:scaling>
        <c:delete val="0"/>
        <c:axPos val="l"/>
        <c:majorGridlines/>
        <c:numFmt formatCode="_(* #,##0_);_(* \(#,##0\);_(* &quot;-&quot;??_);_(@_)" sourceLinked="1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crossAx val="181778304"/>
        <c:crosses val="autoZero"/>
        <c:crossBetween val="between"/>
      </c:valAx>
      <c:spPr>
        <a:ln>
          <a:solidFill>
            <a:srgbClr val="000000"/>
          </a:solidFill>
        </a:ln>
      </c:spPr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leanmap.com/" TargetMode="Externa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image" Target="../media/image2.emf"/><Relationship Id="rId4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47</xdr:row>
      <xdr:rowOff>28575</xdr:rowOff>
    </xdr:from>
    <xdr:to>
      <xdr:col>10</xdr:col>
      <xdr:colOff>542925</xdr:colOff>
      <xdr:row>56</xdr:row>
      <xdr:rowOff>133350</xdr:rowOff>
    </xdr:to>
    <xdr:graphicFrame macro="">
      <xdr:nvGraphicFramePr>
        <xdr:cNvPr id="2" name="Chart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35</xdr:row>
      <xdr:rowOff>28575</xdr:rowOff>
    </xdr:from>
    <xdr:to>
      <xdr:col>10</xdr:col>
      <xdr:colOff>552450</xdr:colOff>
      <xdr:row>44</xdr:row>
      <xdr:rowOff>133350</xdr:rowOff>
    </xdr:to>
    <xdr:graphicFrame macro="">
      <xdr:nvGraphicFramePr>
        <xdr:cNvPr id="3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0</xdr:colOff>
      <xdr:row>0</xdr:row>
      <xdr:rowOff>0</xdr:rowOff>
    </xdr:from>
    <xdr:ext cx="1524000" cy="315616"/>
    <xdr:pic>
      <xdr:nvPicPr>
        <xdr:cNvPr id="4" name="Picture 3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24000" cy="315616"/>
        </a:xfrm>
        <a:prstGeom prst="rect">
          <a:avLst/>
        </a:prstGeom>
      </xdr:spPr>
    </xdr:pic>
    <xdr:clientData/>
  </xdr:oneCellAnchor>
  <xdr:twoCellAnchor editAs="oneCell">
    <xdr:from>
      <xdr:col>0</xdr:col>
      <xdr:colOff>0</xdr:colOff>
      <xdr:row>24</xdr:row>
      <xdr:rowOff>9525</xdr:rowOff>
    </xdr:from>
    <xdr:to>
      <xdr:col>11</xdr:col>
      <xdr:colOff>9525</xdr:colOff>
      <xdr:row>57</xdr:row>
      <xdr:rowOff>19050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95725"/>
          <a:ext cx="6400800" cy="5353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  <xdr:twoCellAnchor>
    <xdr:from>
      <xdr:col>11</xdr:col>
      <xdr:colOff>171449</xdr:colOff>
      <xdr:row>0</xdr:row>
      <xdr:rowOff>152400</xdr:rowOff>
    </xdr:from>
    <xdr:to>
      <xdr:col>16</xdr:col>
      <xdr:colOff>533399</xdr:colOff>
      <xdr:row>13</xdr:row>
      <xdr:rowOff>66675</xdr:rowOff>
    </xdr:to>
    <xdr:sp macro="" textlink="">
      <xdr:nvSpPr>
        <xdr:cNvPr id="8" name="Rectangle 7"/>
        <xdr:cNvSpPr/>
      </xdr:nvSpPr>
      <xdr:spPr>
        <a:xfrm>
          <a:off x="6562724" y="152400"/>
          <a:ext cx="3267075" cy="2019300"/>
        </a:xfrm>
        <a:prstGeom prst="rect">
          <a:avLst/>
        </a:prstGeom>
        <a:solidFill>
          <a:srgbClr val="FF58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-------------------------------------------</a:t>
          </a:r>
          <a:endParaRPr lang="en-US" sz="1400" b="1" baseline="0"/>
        </a:p>
        <a:p>
          <a:pPr algn="ctr"/>
          <a:r>
            <a:rPr lang="en-US" sz="1400" b="1" baseline="0"/>
            <a:t>INFORMATION</a:t>
          </a:r>
        </a:p>
        <a:p>
          <a:pPr algn="ctr"/>
          <a:r>
            <a:rPr lang="en-US" sz="1400" b="1" baseline="0"/>
            <a:t>-------------------------------------------</a:t>
          </a:r>
          <a:br>
            <a:rPr lang="en-US" sz="1400" b="1" baseline="0"/>
          </a:br>
          <a:r>
            <a:rPr lang="en-US" sz="1400" b="1" baseline="0"/>
            <a:t>This sheet is for information only. </a:t>
          </a:r>
          <a:br>
            <a:rPr lang="en-US" sz="1400" b="1" baseline="0"/>
          </a:br>
          <a:r>
            <a:rPr lang="en-US" sz="1400" b="1" baseline="0"/>
            <a:t>The tool is part of the professional package, av</a:t>
          </a:r>
          <a:r>
            <a:rPr lang="en-US" sz="1400" b="1" u="none" baseline="0"/>
            <a:t>ailable for download on:</a:t>
          </a:r>
        </a:p>
        <a:p>
          <a:pPr algn="ctr"/>
          <a:r>
            <a:rPr lang="en-US" sz="1400" b="1" u="sng" baseline="0"/>
            <a:t>www.leanmap.com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bert/AppData/Local/Microsoft/Windows/Temporary%20Internet%20Files/Content.Outlook/GD91EPQ6/Lean6%20-%20Cop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M/AppData/Local/Temp/Temp1_lean6.zip/lean6%20(Excel%202007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nMap"/>
      <sheetName val="Lean6"/>
      <sheetName val="Mail Text"/>
      <sheetName val="Input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nMap"/>
      <sheetName val="Mail Text"/>
      <sheetName val="Input"/>
    </sheetNames>
    <sheetDataSet>
      <sheetData sheetId="0" refreshError="1"/>
      <sheetData sheetId="1" refreshError="1"/>
      <sheetData sheetId="2" refreshError="1">
        <row r="16">
          <cell r="A16" t="str">
            <v>Lean6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leanmap.com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P230"/>
  <sheetViews>
    <sheetView tabSelected="1" workbookViewId="0">
      <selection activeCell="F6" sqref="F6"/>
    </sheetView>
  </sheetViews>
  <sheetFormatPr defaultColWidth="8.7109375" defaultRowHeight="12.75" customHeight="1" x14ac:dyDescent="0.2"/>
  <cols>
    <col min="1" max="16384" width="8.7109375" style="1"/>
  </cols>
  <sheetData>
    <row r="1" spans="1:24" ht="12.75" customHeight="1" x14ac:dyDescent="0.2">
      <c r="A1" s="111" t="s">
        <v>46</v>
      </c>
      <c r="B1" s="110"/>
      <c r="C1" s="110"/>
      <c r="D1" s="120" t="s">
        <v>45</v>
      </c>
      <c r="E1" s="120"/>
      <c r="F1" s="120"/>
      <c r="G1" s="120"/>
      <c r="H1" s="120"/>
      <c r="I1" s="109"/>
      <c r="J1" s="108"/>
      <c r="K1" s="107" t="s">
        <v>44</v>
      </c>
    </row>
    <row r="2" spans="1:24" ht="12.75" customHeight="1" thickBot="1" x14ac:dyDescent="0.25">
      <c r="A2" s="106" t="s">
        <v>43</v>
      </c>
      <c r="B2" s="105"/>
      <c r="C2" s="105"/>
      <c r="D2" s="121"/>
      <c r="E2" s="121"/>
      <c r="F2" s="121"/>
      <c r="G2" s="121"/>
      <c r="H2" s="121"/>
      <c r="I2" s="104"/>
      <c r="J2" s="103"/>
      <c r="K2" s="102" t="s">
        <v>42</v>
      </c>
    </row>
    <row r="3" spans="1:24" ht="12.75" customHeight="1" x14ac:dyDescent="0.2">
      <c r="A3" s="122"/>
      <c r="B3" s="122"/>
      <c r="C3" s="122"/>
      <c r="D3" s="101"/>
      <c r="E3" s="100"/>
      <c r="F3" s="99"/>
      <c r="H3" s="98"/>
      <c r="I3" s="97"/>
      <c r="J3" s="96"/>
      <c r="K3" s="95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4" ht="12.75" customHeight="1" x14ac:dyDescent="0.2">
      <c r="A4" s="123" t="s">
        <v>41</v>
      </c>
      <c r="B4" s="124"/>
      <c r="C4" s="118"/>
      <c r="D4" s="118" t="s">
        <v>40</v>
      </c>
      <c r="E4" s="118"/>
      <c r="F4" s="125"/>
      <c r="G4" s="118" t="s">
        <v>39</v>
      </c>
      <c r="H4" s="125"/>
      <c r="I4" s="118" t="s">
        <v>38</v>
      </c>
      <c r="J4" s="119"/>
      <c r="K4" s="94" t="s">
        <v>37</v>
      </c>
    </row>
    <row r="5" spans="1:24" ht="12.75" customHeight="1" x14ac:dyDescent="0.2">
      <c r="A5" s="126" t="s">
        <v>36</v>
      </c>
      <c r="B5" s="127"/>
      <c r="C5" s="128"/>
      <c r="D5" s="128" t="s">
        <v>48</v>
      </c>
      <c r="E5" s="128"/>
      <c r="F5" s="140"/>
      <c r="G5" s="128" t="s">
        <v>47</v>
      </c>
      <c r="H5" s="141"/>
      <c r="I5" s="128" t="s">
        <v>35</v>
      </c>
      <c r="J5" s="133"/>
      <c r="K5" s="93">
        <v>43831</v>
      </c>
    </row>
    <row r="6" spans="1:24" ht="12.75" customHeight="1" x14ac:dyDescent="0.2">
      <c r="A6" s="92"/>
      <c r="B6" s="92"/>
      <c r="C6" s="92"/>
      <c r="D6" s="92"/>
      <c r="E6" s="92"/>
      <c r="F6" s="92"/>
      <c r="G6" s="92"/>
      <c r="H6" s="92"/>
      <c r="I6" s="92"/>
      <c r="J6" s="91"/>
      <c r="K6" s="91"/>
    </row>
    <row r="7" spans="1:24" ht="12.75" customHeight="1" x14ac:dyDescent="0.2">
      <c r="A7" s="137" t="s">
        <v>34</v>
      </c>
      <c r="B7" s="138"/>
      <c r="C7" s="138"/>
      <c r="D7" s="138"/>
      <c r="E7" s="138"/>
      <c r="F7" s="138"/>
      <c r="G7" s="138"/>
      <c r="H7" s="138"/>
      <c r="I7" s="138"/>
      <c r="J7" s="138"/>
      <c r="K7" s="139"/>
    </row>
    <row r="8" spans="1:24" ht="12.75" customHeight="1" x14ac:dyDescent="0.2">
      <c r="A8" s="90" t="s">
        <v>33</v>
      </c>
      <c r="B8" s="89"/>
      <c r="C8" s="89"/>
      <c r="D8" s="89" t="s">
        <v>32</v>
      </c>
      <c r="E8" s="89"/>
      <c r="F8" s="134" t="s">
        <v>31</v>
      </c>
      <c r="G8" s="135"/>
      <c r="H8" s="135"/>
      <c r="I8" s="135"/>
      <c r="J8" s="136"/>
      <c r="K8" s="88" t="s">
        <v>30</v>
      </c>
    </row>
    <row r="9" spans="1:24" ht="12.75" customHeight="1" x14ac:dyDescent="0.2">
      <c r="A9" s="87" t="s">
        <v>29</v>
      </c>
      <c r="B9" s="86"/>
      <c r="C9" s="86"/>
      <c r="D9" s="86" t="s">
        <v>0</v>
      </c>
      <c r="E9" s="85"/>
      <c r="F9" s="84">
        <v>1</v>
      </c>
      <c r="G9" s="83">
        <v>2</v>
      </c>
      <c r="H9" s="83">
        <v>3</v>
      </c>
      <c r="I9" s="83">
        <v>4</v>
      </c>
      <c r="J9" s="82">
        <v>5</v>
      </c>
      <c r="K9" s="67">
        <f>COUNT(F9:J9)</f>
        <v>5</v>
      </c>
    </row>
    <row r="10" spans="1:24" ht="12.75" customHeight="1" x14ac:dyDescent="0.2">
      <c r="A10" s="81" t="s">
        <v>28</v>
      </c>
      <c r="B10" s="80"/>
      <c r="C10" s="80"/>
      <c r="D10" s="80" t="s">
        <v>27</v>
      </c>
      <c r="E10" s="79"/>
      <c r="F10" s="78">
        <v>10000</v>
      </c>
      <c r="G10" s="69">
        <f>F13</f>
        <v>9999</v>
      </c>
      <c r="H10" s="69">
        <f>G13</f>
        <v>9997</v>
      </c>
      <c r="I10" s="69">
        <f>H13</f>
        <v>9996</v>
      </c>
      <c r="J10" s="68">
        <f>I13</f>
        <v>9993</v>
      </c>
      <c r="K10" s="67">
        <f>MAX(F10:J10)</f>
        <v>10000</v>
      </c>
    </row>
    <row r="11" spans="1:24" ht="12.75" customHeight="1" x14ac:dyDescent="0.2">
      <c r="A11" s="41" t="s">
        <v>26</v>
      </c>
      <c r="B11" s="24"/>
      <c r="C11" s="24"/>
      <c r="D11" s="24" t="s">
        <v>1</v>
      </c>
      <c r="E11" s="38"/>
      <c r="F11" s="21">
        <v>17</v>
      </c>
      <c r="G11" s="77">
        <v>2</v>
      </c>
      <c r="H11" s="77">
        <v>3</v>
      </c>
      <c r="I11" s="77">
        <v>1</v>
      </c>
      <c r="J11" s="76">
        <v>1</v>
      </c>
      <c r="K11" s="67" t="s">
        <v>25</v>
      </c>
    </row>
    <row r="12" spans="1:24" ht="12.75" customHeight="1" x14ac:dyDescent="0.2">
      <c r="A12" s="75" t="s">
        <v>24</v>
      </c>
      <c r="B12" s="74"/>
      <c r="C12" s="74"/>
      <c r="D12" s="74" t="s">
        <v>2</v>
      </c>
      <c r="E12" s="73"/>
      <c r="F12" s="72">
        <v>1</v>
      </c>
      <c r="G12" s="72">
        <v>2</v>
      </c>
      <c r="H12" s="72">
        <v>1</v>
      </c>
      <c r="I12" s="72">
        <v>3</v>
      </c>
      <c r="J12" s="71">
        <v>1</v>
      </c>
      <c r="K12" s="67">
        <f>SUM(F12:J12)</f>
        <v>8</v>
      </c>
    </row>
    <row r="13" spans="1:24" ht="12.75" customHeight="1" x14ac:dyDescent="0.2">
      <c r="A13" s="41" t="s">
        <v>23</v>
      </c>
      <c r="B13" s="24"/>
      <c r="C13" s="24"/>
      <c r="D13" s="24" t="s">
        <v>22</v>
      </c>
      <c r="E13" s="38"/>
      <c r="F13" s="70">
        <f>F10-F12</f>
        <v>9999</v>
      </c>
      <c r="G13" s="69">
        <f>G10-G12</f>
        <v>9997</v>
      </c>
      <c r="H13" s="69">
        <f>H10-H12</f>
        <v>9996</v>
      </c>
      <c r="I13" s="69">
        <f>I10-I12</f>
        <v>9993</v>
      </c>
      <c r="J13" s="68">
        <f>J10-J12</f>
        <v>9992</v>
      </c>
      <c r="K13" s="67">
        <f>MIN(F13:J13)</f>
        <v>9992</v>
      </c>
    </row>
    <row r="14" spans="1:24" ht="12.75" customHeight="1" x14ac:dyDescent="0.2">
      <c r="A14" s="41" t="s">
        <v>21</v>
      </c>
      <c r="B14" s="24"/>
      <c r="C14" s="24"/>
      <c r="D14" s="24" t="s">
        <v>20</v>
      </c>
      <c r="E14" s="38"/>
      <c r="F14" s="45">
        <f t="shared" ref="F14:K14" si="0">F13/F10</f>
        <v>0.99990000000000001</v>
      </c>
      <c r="G14" s="44">
        <f t="shared" si="0"/>
        <v>0.99979997999799985</v>
      </c>
      <c r="H14" s="44">
        <f t="shared" si="0"/>
        <v>0.99989996999099728</v>
      </c>
      <c r="I14" s="44">
        <f t="shared" si="0"/>
        <v>0.99969987995198084</v>
      </c>
      <c r="J14" s="43">
        <f t="shared" si="0"/>
        <v>0.99989992995096566</v>
      </c>
      <c r="K14" s="42">
        <f t="shared" si="0"/>
        <v>0.99919999999999998</v>
      </c>
    </row>
    <row r="15" spans="1:24" ht="12.75" customHeight="1" x14ac:dyDescent="0.2">
      <c r="A15" s="41" t="s">
        <v>19</v>
      </c>
      <c r="B15" s="24"/>
      <c r="C15" s="24"/>
      <c r="D15" s="24" t="s">
        <v>18</v>
      </c>
      <c r="E15" s="38"/>
      <c r="F15" s="66">
        <f>F13/$F$10</f>
        <v>0.99990000000000001</v>
      </c>
      <c r="G15" s="65">
        <f>G13/$F$10</f>
        <v>0.99970000000000003</v>
      </c>
      <c r="H15" s="65">
        <f>H13/$F$10</f>
        <v>0.99960000000000004</v>
      </c>
      <c r="I15" s="65">
        <f>I13/$F$10</f>
        <v>0.99929999999999997</v>
      </c>
      <c r="J15" s="64">
        <f>J13/$F$10</f>
        <v>0.99919999999999998</v>
      </c>
      <c r="K15" s="63">
        <f>MIN(F15:J15)</f>
        <v>0.99919999999999998</v>
      </c>
    </row>
    <row r="16" spans="1:24" ht="12.75" customHeight="1" x14ac:dyDescent="0.2">
      <c r="A16" s="41" t="s">
        <v>17</v>
      </c>
      <c r="B16" s="24"/>
      <c r="C16" s="24"/>
      <c r="D16" s="24" t="s">
        <v>16</v>
      </c>
      <c r="E16" s="38"/>
      <c r="F16" s="62">
        <f t="shared" ref="F16:K16" si="1">F12/F10</f>
        <v>1E-4</v>
      </c>
      <c r="G16" s="14">
        <f t="shared" si="1"/>
        <v>2.0002000200020003E-4</v>
      </c>
      <c r="H16" s="14">
        <f t="shared" si="1"/>
        <v>1.0003000900270081E-4</v>
      </c>
      <c r="I16" s="14">
        <f t="shared" si="1"/>
        <v>3.0012004801920766E-4</v>
      </c>
      <c r="J16" s="61">
        <f t="shared" si="1"/>
        <v>1.0007004903432403E-4</v>
      </c>
      <c r="K16" s="60">
        <f t="shared" si="1"/>
        <v>8.0000000000000004E-4</v>
      </c>
    </row>
    <row r="17" spans="1:250" ht="12.75" customHeight="1" x14ac:dyDescent="0.2">
      <c r="A17" s="41" t="s">
        <v>15</v>
      </c>
      <c r="B17" s="24"/>
      <c r="C17" s="24"/>
      <c r="D17" s="24" t="s">
        <v>14</v>
      </c>
      <c r="E17" s="38"/>
      <c r="F17" s="19">
        <f>F10*F11</f>
        <v>170000</v>
      </c>
      <c r="G17" s="15">
        <f>G10*G11</f>
        <v>19998</v>
      </c>
      <c r="H17" s="15">
        <f>H10*H11</f>
        <v>29991</v>
      </c>
      <c r="I17" s="15">
        <f>I10*I11</f>
        <v>9996</v>
      </c>
      <c r="J17" s="59">
        <f>J10*J11</f>
        <v>9993</v>
      </c>
      <c r="K17" s="58">
        <f>SUM(F11:J11)*K10</f>
        <v>240000</v>
      </c>
    </row>
    <row r="18" spans="1:250" ht="12.75" customHeight="1" x14ac:dyDescent="0.2">
      <c r="A18" s="57" t="s">
        <v>13</v>
      </c>
      <c r="B18" s="56"/>
      <c r="C18" s="24"/>
      <c r="D18" s="24" t="s">
        <v>12</v>
      </c>
      <c r="E18" s="38"/>
      <c r="F18" s="55">
        <f t="shared" ref="F18:K18" si="2">F12/F17</f>
        <v>5.8823529411764709E-6</v>
      </c>
      <c r="G18" s="54">
        <f t="shared" si="2"/>
        <v>1.0001000100010001E-4</v>
      </c>
      <c r="H18" s="54">
        <f t="shared" si="2"/>
        <v>3.3343336334233605E-5</v>
      </c>
      <c r="I18" s="54">
        <f t="shared" si="2"/>
        <v>3.0012004801920766E-4</v>
      </c>
      <c r="J18" s="53">
        <f t="shared" si="2"/>
        <v>1.0007004903432403E-4</v>
      </c>
      <c r="K18" s="52">
        <f t="shared" si="2"/>
        <v>3.3333333333333335E-5</v>
      </c>
    </row>
    <row r="19" spans="1:250" ht="12.75" customHeight="1" x14ac:dyDescent="0.2">
      <c r="A19" s="51" t="s">
        <v>11</v>
      </c>
      <c r="B19" s="50"/>
      <c r="C19" s="50"/>
      <c r="D19" s="24" t="s">
        <v>10</v>
      </c>
      <c r="E19" s="38"/>
      <c r="F19" s="49">
        <f t="shared" ref="F19:K19" si="3">F18*1000000</f>
        <v>5.882352941176471</v>
      </c>
      <c r="G19" s="48">
        <f t="shared" si="3"/>
        <v>100.01000100010002</v>
      </c>
      <c r="H19" s="48">
        <f t="shared" si="3"/>
        <v>33.343336334233605</v>
      </c>
      <c r="I19" s="48">
        <f t="shared" si="3"/>
        <v>300.12004801920767</v>
      </c>
      <c r="J19" s="47">
        <f t="shared" si="3"/>
        <v>100.07004903432403</v>
      </c>
      <c r="K19" s="46">
        <f t="shared" si="3"/>
        <v>33.333333333333336</v>
      </c>
    </row>
    <row r="20" spans="1:250" ht="12.75" customHeight="1" x14ac:dyDescent="0.2">
      <c r="A20" s="41" t="s">
        <v>9</v>
      </c>
      <c r="B20" s="24"/>
      <c r="C20" s="24"/>
      <c r="D20" s="24" t="s">
        <v>8</v>
      </c>
      <c r="E20" s="38"/>
      <c r="F20" s="45">
        <f t="shared" ref="F20:K20" si="4">F14^(1/F9)</f>
        <v>0.99990000000000001</v>
      </c>
      <c r="G20" s="44">
        <f t="shared" si="4"/>
        <v>0.99989998499749955</v>
      </c>
      <c r="H20" s="44">
        <f t="shared" si="4"/>
        <v>0.99996665555182584</v>
      </c>
      <c r="I20" s="44">
        <f t="shared" si="4"/>
        <v>0.99992496154226251</v>
      </c>
      <c r="J20" s="43">
        <f t="shared" si="4"/>
        <v>0.99997998518902387</v>
      </c>
      <c r="K20" s="42">
        <f t="shared" si="4"/>
        <v>0.99983994877541027</v>
      </c>
    </row>
    <row r="21" spans="1:250" ht="12.75" customHeight="1" x14ac:dyDescent="0.2">
      <c r="A21" s="41" t="s">
        <v>7</v>
      </c>
      <c r="B21" s="40"/>
      <c r="C21" s="39"/>
      <c r="D21" s="24" t="s">
        <v>6</v>
      </c>
      <c r="E21" s="38"/>
      <c r="F21" s="37">
        <f t="shared" ref="F21:K21" si="5">-NORMSINV(F16+0.0000000000000000001)</f>
        <v>3.71901648545568</v>
      </c>
      <c r="G21" s="36">
        <f t="shared" si="5"/>
        <v>3.5400574070864259</v>
      </c>
      <c r="H21" s="36">
        <f t="shared" si="5"/>
        <v>3.7189406867255412</v>
      </c>
      <c r="I21" s="36">
        <f t="shared" si="5"/>
        <v>3.4315058897974269</v>
      </c>
      <c r="J21" s="35">
        <f t="shared" si="5"/>
        <v>3.7188395842195621</v>
      </c>
      <c r="K21" s="34">
        <f t="shared" si="5"/>
        <v>3.1559067579218172</v>
      </c>
    </row>
    <row r="22" spans="1:250" ht="12.75" customHeight="1" x14ac:dyDescent="0.2">
      <c r="A22" s="33" t="s">
        <v>5</v>
      </c>
      <c r="B22" s="32"/>
      <c r="C22" s="32"/>
      <c r="D22" s="31" t="s">
        <v>4</v>
      </c>
      <c r="E22" s="30"/>
      <c r="F22" s="29">
        <f t="shared" ref="F22:K22" si="6">F21+1.5</f>
        <v>5.21901648545568</v>
      </c>
      <c r="G22" s="28">
        <f t="shared" si="6"/>
        <v>5.0400574070864259</v>
      </c>
      <c r="H22" s="28">
        <f t="shared" si="6"/>
        <v>5.2189406867255412</v>
      </c>
      <c r="I22" s="28">
        <f t="shared" si="6"/>
        <v>4.9315058897974264</v>
      </c>
      <c r="J22" s="27">
        <f t="shared" si="6"/>
        <v>5.2188395842195625</v>
      </c>
      <c r="K22" s="26">
        <f t="shared" si="6"/>
        <v>4.6559067579218176</v>
      </c>
      <c r="IP22" s="3"/>
    </row>
    <row r="23" spans="1:250" s="6" customFormat="1" ht="12.75" customHeight="1" x14ac:dyDescent="0.2">
      <c r="A23" s="24"/>
      <c r="B23" s="25"/>
      <c r="C23" s="25"/>
      <c r="D23" s="24"/>
      <c r="E23" s="24"/>
      <c r="F23" s="23"/>
      <c r="G23" s="23"/>
      <c r="H23" s="23"/>
      <c r="I23" s="23"/>
      <c r="J23" s="23"/>
      <c r="K23" s="22"/>
    </row>
    <row r="24" spans="1:250" ht="12.75" customHeight="1" x14ac:dyDescent="0.2">
      <c r="A24" s="129" t="s">
        <v>3</v>
      </c>
      <c r="B24" s="130"/>
      <c r="C24" s="130"/>
      <c r="D24" s="130"/>
      <c r="E24" s="130"/>
      <c r="F24" s="130"/>
      <c r="G24" s="130"/>
      <c r="H24" s="130"/>
      <c r="I24" s="130"/>
      <c r="J24" s="130"/>
      <c r="K24" s="131"/>
    </row>
    <row r="25" spans="1:250" ht="12.75" customHeight="1" x14ac:dyDescent="0.2">
      <c r="A25" s="112"/>
      <c r="B25" s="113"/>
      <c r="C25" s="113"/>
      <c r="D25" s="113"/>
      <c r="E25" s="113"/>
      <c r="F25" s="113"/>
      <c r="G25" s="113"/>
      <c r="H25" s="113"/>
      <c r="I25" s="113"/>
      <c r="J25" s="113"/>
      <c r="K25" s="113"/>
      <c r="L25" s="6"/>
    </row>
    <row r="26" spans="1:250" ht="12.75" customHeight="1" x14ac:dyDescent="0.2">
      <c r="A26" s="21"/>
      <c r="B26" s="21"/>
      <c r="C26" s="21"/>
      <c r="D26" s="21"/>
      <c r="E26" s="20"/>
      <c r="F26" s="15"/>
      <c r="G26" s="14"/>
      <c r="H26" s="14"/>
      <c r="I26" s="18"/>
      <c r="J26" s="12"/>
      <c r="K26" s="114"/>
      <c r="L26" s="6"/>
    </row>
    <row r="27" spans="1:250" ht="12.75" customHeight="1" x14ac:dyDescent="0.2">
      <c r="A27" s="21"/>
      <c r="B27" s="21"/>
      <c r="C27" s="21"/>
      <c r="D27" s="21"/>
      <c r="E27" s="20"/>
      <c r="F27" s="15"/>
      <c r="G27" s="14"/>
      <c r="H27" s="14"/>
      <c r="I27" s="18"/>
      <c r="J27" s="12"/>
      <c r="K27" s="114"/>
      <c r="L27" s="6"/>
    </row>
    <row r="28" spans="1:250" ht="12.75" customHeight="1" x14ac:dyDescent="0.2">
      <c r="A28" s="21"/>
      <c r="B28" s="21"/>
      <c r="C28" s="21"/>
      <c r="D28" s="21"/>
      <c r="E28" s="20"/>
      <c r="F28" s="15"/>
      <c r="G28" s="14"/>
      <c r="H28" s="14"/>
      <c r="I28" s="18"/>
      <c r="J28" s="12"/>
      <c r="K28" s="114"/>
      <c r="L28" s="6"/>
    </row>
    <row r="29" spans="1:250" ht="12.75" customHeight="1" x14ac:dyDescent="0.2">
      <c r="A29" s="21"/>
      <c r="B29" s="21"/>
      <c r="C29" s="21"/>
      <c r="D29" s="21"/>
      <c r="E29" s="20"/>
      <c r="F29" s="15"/>
      <c r="G29" s="14"/>
      <c r="H29" s="14"/>
      <c r="I29" s="18"/>
      <c r="J29" s="12"/>
      <c r="K29" s="114"/>
      <c r="L29" s="6"/>
    </row>
    <row r="30" spans="1:250" ht="12.75" customHeight="1" x14ac:dyDescent="0.2">
      <c r="A30" s="21"/>
      <c r="B30" s="21"/>
      <c r="C30" s="21"/>
      <c r="D30" s="21"/>
      <c r="E30" s="20"/>
      <c r="F30" s="15"/>
      <c r="G30" s="14"/>
      <c r="H30" s="14"/>
      <c r="I30" s="18"/>
      <c r="J30" s="12"/>
      <c r="K30" s="114"/>
      <c r="L30" s="6"/>
    </row>
    <row r="31" spans="1:250" ht="12.75" customHeight="1" x14ac:dyDescent="0.2">
      <c r="A31" s="21"/>
      <c r="B31" s="21"/>
      <c r="C31" s="21"/>
      <c r="D31" s="21"/>
      <c r="E31" s="20"/>
      <c r="F31" s="15"/>
      <c r="G31" s="14"/>
      <c r="H31" s="14"/>
      <c r="I31" s="18"/>
      <c r="J31" s="12"/>
      <c r="K31" s="114"/>
      <c r="L31" s="6"/>
    </row>
    <row r="32" spans="1:250" ht="12.75" customHeight="1" x14ac:dyDescent="0.2">
      <c r="A32" s="21"/>
      <c r="B32" s="21"/>
      <c r="C32" s="21"/>
      <c r="D32" s="21"/>
      <c r="E32" s="20"/>
      <c r="F32" s="15"/>
      <c r="G32" s="14"/>
      <c r="H32" s="14"/>
      <c r="I32" s="18"/>
      <c r="J32" s="12"/>
      <c r="K32" s="114"/>
      <c r="L32" s="6"/>
    </row>
    <row r="33" spans="1:12" ht="12.75" customHeight="1" x14ac:dyDescent="0.2">
      <c r="A33" s="21"/>
      <c r="B33" s="21"/>
      <c r="C33" s="21"/>
      <c r="D33" s="21"/>
      <c r="E33" s="20"/>
      <c r="F33" s="15"/>
      <c r="G33" s="14"/>
      <c r="H33" s="14"/>
      <c r="I33" s="18"/>
      <c r="J33" s="12"/>
      <c r="K33" s="114"/>
      <c r="L33" s="6"/>
    </row>
    <row r="34" spans="1:12" s="6" customFormat="1" ht="12.75" customHeight="1" x14ac:dyDescent="0.2">
      <c r="A34" s="17"/>
      <c r="B34" s="17"/>
      <c r="C34" s="17"/>
      <c r="D34" s="17"/>
      <c r="E34" s="16"/>
      <c r="F34" s="15"/>
      <c r="G34" s="14"/>
      <c r="H34" s="14"/>
      <c r="I34" s="13"/>
      <c r="J34" s="12"/>
      <c r="K34" s="11"/>
    </row>
    <row r="35" spans="1:12" ht="12.75" customHeight="1" x14ac:dyDescent="0.2">
      <c r="A35" s="132"/>
      <c r="B35" s="132"/>
      <c r="C35" s="132"/>
      <c r="D35" s="132"/>
      <c r="E35" s="132"/>
      <c r="F35" s="132"/>
      <c r="G35" s="132"/>
      <c r="H35" s="132"/>
      <c r="I35" s="132"/>
      <c r="J35" s="132"/>
      <c r="K35" s="132"/>
      <c r="L35" s="6"/>
    </row>
    <row r="36" spans="1:12" ht="12.75" customHeight="1" x14ac:dyDescent="0.2">
      <c r="A36" s="8"/>
      <c r="B36" s="7"/>
      <c r="C36" s="7"/>
      <c r="D36" s="2"/>
      <c r="E36" s="2"/>
      <c r="F36" s="8"/>
      <c r="G36" s="7"/>
      <c r="H36" s="7"/>
      <c r="I36" s="2"/>
      <c r="J36" s="2"/>
      <c r="K36" s="2"/>
      <c r="L36" s="6"/>
    </row>
    <row r="37" spans="1:12" ht="12.75" customHeight="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6"/>
    </row>
    <row r="38" spans="1:12" ht="12.75" customHeight="1" x14ac:dyDescent="0.2">
      <c r="A38" s="2"/>
      <c r="B38" s="2"/>
      <c r="C38" s="2"/>
      <c r="D38" s="10"/>
      <c r="E38" s="2"/>
      <c r="F38" s="2"/>
      <c r="G38" s="2"/>
      <c r="H38" s="2"/>
      <c r="I38" s="10"/>
      <c r="J38" s="2"/>
      <c r="K38" s="2"/>
      <c r="L38" s="6"/>
    </row>
    <row r="39" spans="1:12" ht="12.75" customHeight="1" x14ac:dyDescent="0.2">
      <c r="A39" s="2"/>
      <c r="B39" s="2"/>
      <c r="C39" s="2"/>
      <c r="D39" s="10"/>
      <c r="E39" s="2"/>
      <c r="F39" s="2"/>
      <c r="G39" s="2"/>
      <c r="H39" s="2"/>
      <c r="I39" s="10"/>
      <c r="J39" s="2"/>
      <c r="K39" s="2"/>
      <c r="L39" s="6"/>
    </row>
    <row r="40" spans="1:12" ht="12.75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6"/>
    </row>
    <row r="41" spans="1:12" ht="12.75" customHeigh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6"/>
    </row>
    <row r="42" spans="1:12" ht="12.75" customHeight="1" x14ac:dyDescent="0.2">
      <c r="A42" s="2"/>
      <c r="B42" s="2"/>
      <c r="C42" s="2"/>
      <c r="D42" s="9"/>
      <c r="E42" s="2"/>
      <c r="F42" s="2"/>
      <c r="G42" s="2"/>
      <c r="H42" s="2"/>
      <c r="I42" s="9"/>
      <c r="J42" s="2"/>
      <c r="K42" s="2"/>
      <c r="L42" s="6"/>
    </row>
    <row r="43" spans="1:12" ht="12.75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6"/>
    </row>
    <row r="44" spans="1:12" ht="12.75" customHeight="1" x14ac:dyDescent="0.2">
      <c r="A44" s="8"/>
      <c r="B44" s="7"/>
      <c r="C44" s="7"/>
      <c r="D44" s="7"/>
      <c r="E44" s="2"/>
      <c r="F44" s="8"/>
      <c r="G44" s="7"/>
      <c r="H44" s="7"/>
      <c r="I44" s="7"/>
      <c r="J44" s="2"/>
      <c r="K44" s="2"/>
      <c r="L44" s="6"/>
    </row>
    <row r="45" spans="1:12" ht="12.75" customHeight="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6"/>
    </row>
    <row r="46" spans="1:12" s="6" customFormat="1" ht="12.75" customHeight="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</row>
    <row r="47" spans="1:12" ht="12.75" customHeight="1" x14ac:dyDescent="0.2">
      <c r="A47" s="132"/>
      <c r="B47" s="132"/>
      <c r="C47" s="132"/>
      <c r="D47" s="132"/>
      <c r="E47" s="132"/>
      <c r="F47" s="132"/>
      <c r="G47" s="132"/>
      <c r="H47" s="132"/>
      <c r="I47" s="132"/>
      <c r="J47" s="132"/>
      <c r="K47" s="132"/>
      <c r="L47" s="6"/>
    </row>
    <row r="48" spans="1:12" ht="12.75" customHeight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6"/>
    </row>
    <row r="49" spans="1:12" ht="12.75" customHeight="1" x14ac:dyDescent="0.2">
      <c r="A49" s="2"/>
      <c r="B49" s="2"/>
      <c r="C49" s="2"/>
      <c r="D49" s="6"/>
      <c r="E49" s="2"/>
      <c r="F49" s="2"/>
      <c r="G49" s="2"/>
      <c r="H49" s="2"/>
      <c r="I49" s="2"/>
      <c r="J49" s="2"/>
      <c r="K49" s="2"/>
      <c r="L49" s="6"/>
    </row>
    <row r="50" spans="1:12" ht="12.75" customHeight="1" x14ac:dyDescent="0.2">
      <c r="A50" s="115"/>
      <c r="B50" s="116"/>
      <c r="C50" s="117"/>
      <c r="D50" s="6"/>
      <c r="E50" s="2"/>
      <c r="F50" s="2"/>
      <c r="G50" s="2"/>
      <c r="H50" s="2"/>
      <c r="I50" s="5"/>
      <c r="J50" s="2"/>
      <c r="K50" s="2"/>
      <c r="L50" s="6"/>
    </row>
    <row r="51" spans="1:12" ht="12.75" customHeight="1" x14ac:dyDescent="0.2">
      <c r="A51" s="115"/>
      <c r="B51" s="116"/>
      <c r="C51" s="117"/>
      <c r="D51" s="6"/>
      <c r="E51" s="4"/>
      <c r="F51" s="4"/>
      <c r="G51" s="4"/>
      <c r="H51" s="4"/>
      <c r="I51" s="2"/>
      <c r="J51" s="2"/>
      <c r="K51" s="2"/>
      <c r="L51" s="6"/>
    </row>
    <row r="52" spans="1:12" ht="12.75" customHeight="1" x14ac:dyDescent="0.2">
      <c r="A52" s="115"/>
      <c r="B52" s="116"/>
      <c r="C52" s="117"/>
      <c r="D52" s="6"/>
      <c r="E52" s="4"/>
      <c r="F52" s="4"/>
      <c r="G52" s="4"/>
      <c r="H52" s="4"/>
      <c r="I52" s="4"/>
      <c r="J52" s="2"/>
      <c r="K52" s="2"/>
      <c r="L52" s="6"/>
    </row>
    <row r="53" spans="1:12" ht="12.75" customHeight="1" x14ac:dyDescent="0.2">
      <c r="A53" s="115"/>
      <c r="B53" s="116"/>
      <c r="C53" s="117"/>
      <c r="D53" s="6"/>
      <c r="E53" s="4"/>
      <c r="F53" s="4"/>
      <c r="G53" s="4"/>
      <c r="H53" s="4"/>
      <c r="I53" s="4"/>
      <c r="J53" s="2"/>
      <c r="K53" s="2"/>
      <c r="L53" s="6"/>
    </row>
    <row r="54" spans="1:12" ht="12.75" customHeight="1" x14ac:dyDescent="0.2">
      <c r="A54" s="115"/>
      <c r="B54" s="116"/>
      <c r="C54" s="117"/>
      <c r="D54" s="6"/>
      <c r="E54" s="4"/>
      <c r="F54" s="4"/>
      <c r="G54" s="4"/>
      <c r="H54" s="4"/>
      <c r="I54" s="4"/>
      <c r="J54" s="2"/>
      <c r="K54" s="2"/>
      <c r="L54" s="6"/>
    </row>
    <row r="55" spans="1:12" ht="12.75" customHeight="1" x14ac:dyDescent="0.2">
      <c r="A55" s="115"/>
      <c r="B55" s="116"/>
      <c r="C55" s="117"/>
      <c r="D55" s="6"/>
      <c r="E55" s="2"/>
      <c r="F55" s="2"/>
      <c r="G55" s="2"/>
      <c r="H55" s="2"/>
      <c r="I55" s="2"/>
      <c r="J55" s="2"/>
      <c r="K55" s="2"/>
      <c r="L55" s="6"/>
    </row>
    <row r="56" spans="1:12" ht="12.75" customHeight="1" x14ac:dyDescent="0.2">
      <c r="A56" s="115"/>
      <c r="B56" s="116"/>
      <c r="C56" s="117"/>
      <c r="D56" s="6"/>
      <c r="E56" s="2"/>
      <c r="F56" s="2"/>
      <c r="G56" s="2"/>
      <c r="H56" s="2"/>
      <c r="I56" s="2"/>
      <c r="J56" s="2"/>
      <c r="K56" s="2"/>
      <c r="L56" s="6"/>
    </row>
    <row r="57" spans="1:12" ht="12.75" customHeight="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6"/>
    </row>
    <row r="58" spans="1:12" ht="12.75" customHeight="1" x14ac:dyDescent="0.2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</row>
    <row r="59" spans="1:12" ht="12.75" customHeight="1" x14ac:dyDescent="0.2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</row>
    <row r="60" spans="1:12" ht="12.75" customHeight="1" x14ac:dyDescent="0.2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</row>
    <row r="61" spans="1:12" ht="12.75" customHeight="1" x14ac:dyDescent="0.2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</row>
    <row r="62" spans="1:12" ht="12.75" customHeight="1" x14ac:dyDescent="0.2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</row>
    <row r="63" spans="1:12" ht="12.75" customHeight="1" x14ac:dyDescent="0.2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</row>
    <row r="64" spans="1:12" ht="12.75" customHeight="1" x14ac:dyDescent="0.2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</row>
    <row r="65" spans="1:12" ht="12.75" customHeight="1" x14ac:dyDescent="0.2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</row>
    <row r="66" spans="1:12" ht="12.75" customHeight="1" x14ac:dyDescent="0.2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</row>
    <row r="67" spans="1:12" ht="12.75" customHeight="1" x14ac:dyDescent="0.2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</row>
    <row r="68" spans="1:12" ht="12.75" customHeight="1" x14ac:dyDescent="0.2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</row>
    <row r="69" spans="1:12" ht="12.75" customHeight="1" x14ac:dyDescent="0.2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</row>
    <row r="70" spans="1:12" ht="12.75" customHeight="1" x14ac:dyDescent="0.2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</row>
    <row r="71" spans="1:12" ht="12.75" customHeight="1" x14ac:dyDescent="0.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</row>
    <row r="72" spans="1:12" ht="12.75" customHeight="1" x14ac:dyDescent="0.2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</row>
    <row r="73" spans="1:12" ht="12.75" customHeight="1" x14ac:dyDescent="0.2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</row>
    <row r="74" spans="1:12" ht="12.75" customHeight="1" x14ac:dyDescent="0.2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</row>
    <row r="75" spans="1:12" ht="12.75" customHeight="1" x14ac:dyDescent="0.2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</row>
    <row r="76" spans="1:12" ht="12.75" customHeight="1" x14ac:dyDescent="0.2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</row>
    <row r="77" spans="1:12" ht="12.75" customHeight="1" x14ac:dyDescent="0.2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</row>
    <row r="78" spans="1:12" ht="12.75" customHeight="1" x14ac:dyDescent="0.2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</row>
    <row r="79" spans="1:12" ht="12.75" customHeight="1" x14ac:dyDescent="0.2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</row>
    <row r="80" spans="1:12" ht="12.75" customHeight="1" x14ac:dyDescent="0.2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</row>
    <row r="81" spans="1:12" ht="12.75" customHeight="1" x14ac:dyDescent="0.2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</row>
    <row r="82" spans="1:12" ht="12.75" customHeight="1" x14ac:dyDescent="0.2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</row>
    <row r="83" spans="1:12" ht="12.75" customHeight="1" x14ac:dyDescent="0.2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</row>
    <row r="84" spans="1:12" ht="12.75" customHeight="1" x14ac:dyDescent="0.2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</row>
    <row r="85" spans="1:12" ht="12.75" customHeight="1" x14ac:dyDescent="0.2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</row>
    <row r="86" spans="1:12" ht="12.75" customHeight="1" x14ac:dyDescent="0.2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</row>
    <row r="87" spans="1:12" ht="12.75" customHeight="1" x14ac:dyDescent="0.2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</row>
    <row r="88" spans="1:12" ht="12.75" customHeight="1" x14ac:dyDescent="0.2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</row>
    <row r="89" spans="1:12" ht="12.75" customHeight="1" x14ac:dyDescent="0.2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</row>
    <row r="90" spans="1:12" ht="12.75" customHeight="1" x14ac:dyDescent="0.2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</row>
    <row r="91" spans="1:12" ht="12.75" customHeight="1" x14ac:dyDescent="0.2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</row>
    <row r="92" spans="1:12" ht="12.75" customHeight="1" x14ac:dyDescent="0.2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</row>
    <row r="93" spans="1:12" ht="12.75" customHeight="1" x14ac:dyDescent="0.2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</row>
    <row r="94" spans="1:12" ht="12.75" customHeight="1" x14ac:dyDescent="0.2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</row>
    <row r="95" spans="1:12" ht="12.75" customHeight="1" x14ac:dyDescent="0.2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</row>
    <row r="96" spans="1:12" ht="12.75" customHeight="1" x14ac:dyDescent="0.2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</row>
    <row r="97" spans="1:12" ht="12.75" customHeight="1" x14ac:dyDescent="0.2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</row>
    <row r="98" spans="1:12" ht="12.75" customHeight="1" x14ac:dyDescent="0.2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</row>
    <row r="99" spans="1:12" ht="12.75" customHeight="1" x14ac:dyDescent="0.2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</row>
    <row r="100" spans="1:12" ht="12.75" customHeight="1" x14ac:dyDescent="0.2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</row>
    <row r="101" spans="1:12" ht="12.75" customHeight="1" x14ac:dyDescent="0.2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</row>
    <row r="102" spans="1:12" ht="12.75" customHeight="1" x14ac:dyDescent="0.2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</row>
    <row r="103" spans="1:12" ht="12.75" customHeight="1" x14ac:dyDescent="0.2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</row>
    <row r="104" spans="1:12" ht="12.75" customHeight="1" x14ac:dyDescent="0.2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</row>
    <row r="105" spans="1:12" ht="12.75" customHeight="1" x14ac:dyDescent="0.2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</row>
    <row r="106" spans="1:12" ht="12.75" customHeight="1" x14ac:dyDescent="0.2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</row>
    <row r="107" spans="1:12" ht="12.75" customHeight="1" x14ac:dyDescent="0.2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</row>
    <row r="108" spans="1:12" ht="12.75" customHeight="1" x14ac:dyDescent="0.2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</row>
    <row r="109" spans="1:12" ht="12.75" customHeight="1" x14ac:dyDescent="0.2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</row>
    <row r="110" spans="1:12" ht="12.75" customHeight="1" x14ac:dyDescent="0.2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</row>
    <row r="111" spans="1:12" ht="12.75" customHeight="1" x14ac:dyDescent="0.2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</row>
    <row r="112" spans="1:12" ht="12.75" customHeight="1" x14ac:dyDescent="0.2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</row>
    <row r="113" spans="1:12" ht="12.75" customHeight="1" x14ac:dyDescent="0.2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</row>
    <row r="114" spans="1:12" ht="12.75" customHeight="1" x14ac:dyDescent="0.2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</row>
    <row r="115" spans="1:12" ht="12.75" customHeight="1" x14ac:dyDescent="0.2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</row>
    <row r="116" spans="1:12" ht="12.75" customHeight="1" x14ac:dyDescent="0.2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</row>
    <row r="117" spans="1:12" ht="12.75" customHeight="1" x14ac:dyDescent="0.2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</row>
    <row r="118" spans="1:12" ht="12.75" customHeight="1" x14ac:dyDescent="0.2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</row>
    <row r="119" spans="1:12" ht="12.75" customHeight="1" x14ac:dyDescent="0.2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</row>
    <row r="120" spans="1:12" ht="12.75" customHeight="1" x14ac:dyDescent="0.2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</row>
    <row r="121" spans="1:12" ht="12.75" customHeight="1" x14ac:dyDescent="0.2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</row>
    <row r="122" spans="1:12" ht="12.75" customHeight="1" x14ac:dyDescent="0.2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</row>
    <row r="123" spans="1:12" ht="12.75" customHeight="1" x14ac:dyDescent="0.2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</row>
    <row r="124" spans="1:12" ht="12.75" customHeight="1" x14ac:dyDescent="0.2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</row>
    <row r="125" spans="1:12" ht="12.75" customHeight="1" x14ac:dyDescent="0.2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</row>
    <row r="126" spans="1:12" ht="12.75" customHeight="1" x14ac:dyDescent="0.2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</row>
    <row r="127" spans="1:12" ht="12.75" customHeight="1" x14ac:dyDescent="0.2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</row>
    <row r="128" spans="1:12" ht="12.75" customHeight="1" x14ac:dyDescent="0.2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</row>
    <row r="129" spans="1:12" ht="12.75" customHeight="1" x14ac:dyDescent="0.2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</row>
    <row r="130" spans="1:12" ht="12.75" customHeight="1" x14ac:dyDescent="0.2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</row>
    <row r="131" spans="1:12" ht="12.75" customHeight="1" x14ac:dyDescent="0.2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</row>
    <row r="132" spans="1:12" ht="12.75" customHeight="1" x14ac:dyDescent="0.2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</row>
    <row r="133" spans="1:12" ht="12.75" customHeight="1" x14ac:dyDescent="0.2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</row>
    <row r="134" spans="1:12" ht="12.75" customHeight="1" x14ac:dyDescent="0.2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</row>
    <row r="135" spans="1:12" ht="12.75" customHeight="1" x14ac:dyDescent="0.2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</row>
    <row r="136" spans="1:12" ht="12.75" customHeight="1" x14ac:dyDescent="0.2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</row>
    <row r="137" spans="1:12" ht="12.75" customHeight="1" x14ac:dyDescent="0.2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</row>
    <row r="138" spans="1:12" ht="12.75" customHeight="1" x14ac:dyDescent="0.2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</row>
    <row r="139" spans="1:12" ht="12.75" customHeight="1" x14ac:dyDescent="0.2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</row>
    <row r="140" spans="1:12" ht="12.75" customHeight="1" x14ac:dyDescent="0.2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</row>
    <row r="141" spans="1:12" ht="12.75" customHeight="1" x14ac:dyDescent="0.2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</row>
    <row r="142" spans="1:12" ht="12.75" customHeight="1" x14ac:dyDescent="0.2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</row>
    <row r="143" spans="1:12" ht="12.75" customHeight="1" x14ac:dyDescent="0.2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</row>
    <row r="144" spans="1:12" ht="12.75" customHeight="1" x14ac:dyDescent="0.2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</row>
    <row r="145" spans="1:12" ht="12.75" customHeight="1" x14ac:dyDescent="0.2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</row>
    <row r="146" spans="1:12" ht="12.75" customHeight="1" x14ac:dyDescent="0.2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</row>
    <row r="147" spans="1:12" ht="12.75" customHeight="1" x14ac:dyDescent="0.2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</row>
    <row r="148" spans="1:12" ht="12.75" customHeight="1" x14ac:dyDescent="0.2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</row>
    <row r="149" spans="1:12" ht="12.75" customHeight="1" x14ac:dyDescent="0.2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</row>
    <row r="150" spans="1:12" ht="12.75" customHeight="1" x14ac:dyDescent="0.2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</row>
    <row r="151" spans="1:12" ht="12.75" customHeight="1" x14ac:dyDescent="0.2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</row>
    <row r="152" spans="1:12" ht="12.75" customHeight="1" x14ac:dyDescent="0.2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</row>
    <row r="153" spans="1:12" ht="12.75" customHeight="1" x14ac:dyDescent="0.2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</row>
    <row r="154" spans="1:12" ht="12.75" customHeight="1" x14ac:dyDescent="0.2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</row>
    <row r="155" spans="1:12" ht="12.75" customHeight="1" x14ac:dyDescent="0.2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</row>
    <row r="156" spans="1:12" ht="12.75" customHeight="1" x14ac:dyDescent="0.2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</row>
    <row r="157" spans="1:12" ht="12.75" customHeight="1" x14ac:dyDescent="0.2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</row>
    <row r="158" spans="1:12" ht="12.75" customHeight="1" x14ac:dyDescent="0.2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</row>
    <row r="159" spans="1:12" ht="12.75" customHeight="1" x14ac:dyDescent="0.2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</row>
    <row r="160" spans="1:12" ht="12.75" customHeight="1" x14ac:dyDescent="0.2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</row>
    <row r="161" spans="1:12" ht="12.75" customHeight="1" x14ac:dyDescent="0.2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</row>
    <row r="162" spans="1:12" ht="12.75" customHeight="1" x14ac:dyDescent="0.2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</row>
    <row r="163" spans="1:12" ht="12.75" customHeight="1" x14ac:dyDescent="0.2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</row>
    <row r="164" spans="1:12" ht="12.75" customHeight="1" x14ac:dyDescent="0.2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</row>
    <row r="165" spans="1:12" ht="12.75" customHeight="1" x14ac:dyDescent="0.2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</row>
    <row r="166" spans="1:12" ht="12.75" customHeight="1" x14ac:dyDescent="0.2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</row>
    <row r="167" spans="1:12" ht="12.75" customHeight="1" x14ac:dyDescent="0.2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</row>
    <row r="168" spans="1:12" ht="12.75" customHeight="1" x14ac:dyDescent="0.2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</row>
    <row r="169" spans="1:12" ht="12.75" customHeight="1" x14ac:dyDescent="0.2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</row>
    <row r="170" spans="1:12" ht="12.75" customHeight="1" x14ac:dyDescent="0.2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</row>
    <row r="171" spans="1:12" ht="12.75" customHeight="1" x14ac:dyDescent="0.2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</row>
    <row r="172" spans="1:12" ht="12.75" customHeight="1" x14ac:dyDescent="0.2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</row>
    <row r="173" spans="1:12" ht="12.75" customHeight="1" x14ac:dyDescent="0.2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</row>
    <row r="174" spans="1:12" ht="12.75" customHeight="1" x14ac:dyDescent="0.2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</row>
    <row r="175" spans="1:12" ht="12.75" customHeight="1" x14ac:dyDescent="0.2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</row>
    <row r="176" spans="1:12" ht="12.75" customHeight="1" x14ac:dyDescent="0.2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</row>
    <row r="177" spans="1:12" ht="12.75" customHeight="1" x14ac:dyDescent="0.2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</row>
    <row r="178" spans="1:12" ht="12.75" customHeight="1" x14ac:dyDescent="0.2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</row>
    <row r="179" spans="1:12" ht="12.75" customHeight="1" x14ac:dyDescent="0.2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</row>
    <row r="180" spans="1:12" ht="12.75" customHeight="1" x14ac:dyDescent="0.2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</row>
    <row r="181" spans="1:12" ht="12.75" customHeight="1" x14ac:dyDescent="0.2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</row>
    <row r="182" spans="1:12" ht="12.75" customHeight="1" x14ac:dyDescent="0.2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</row>
    <row r="183" spans="1:12" ht="12.75" customHeight="1" x14ac:dyDescent="0.2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</row>
    <row r="184" spans="1:12" ht="12.75" customHeight="1" x14ac:dyDescent="0.2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</row>
    <row r="185" spans="1:12" ht="12.75" customHeight="1" x14ac:dyDescent="0.2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</row>
    <row r="186" spans="1:12" ht="12.75" customHeight="1" x14ac:dyDescent="0.2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</row>
    <row r="187" spans="1:12" ht="12.75" customHeight="1" x14ac:dyDescent="0.2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</row>
    <row r="188" spans="1:12" ht="12.75" customHeight="1" x14ac:dyDescent="0.2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</row>
    <row r="189" spans="1:12" ht="12.75" customHeight="1" x14ac:dyDescent="0.2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</row>
    <row r="190" spans="1:12" ht="12.75" customHeight="1" x14ac:dyDescent="0.2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</row>
    <row r="191" spans="1:12" ht="12.75" customHeight="1" x14ac:dyDescent="0.2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</row>
    <row r="192" spans="1:12" ht="12.75" customHeight="1" x14ac:dyDescent="0.2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</row>
    <row r="193" spans="1:12" ht="12.75" customHeight="1" x14ac:dyDescent="0.2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</row>
    <row r="194" spans="1:12" ht="12.75" customHeight="1" x14ac:dyDescent="0.2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</row>
    <row r="195" spans="1:12" ht="12.75" customHeight="1" x14ac:dyDescent="0.2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</row>
    <row r="196" spans="1:12" ht="12.75" customHeight="1" x14ac:dyDescent="0.2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</row>
    <row r="197" spans="1:12" ht="12.75" customHeight="1" x14ac:dyDescent="0.2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</row>
    <row r="198" spans="1:12" ht="12.75" customHeight="1" x14ac:dyDescent="0.2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</row>
    <row r="199" spans="1:12" ht="12.75" customHeight="1" x14ac:dyDescent="0.2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</row>
    <row r="200" spans="1:12" ht="12.75" customHeight="1" x14ac:dyDescent="0.2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</row>
    <row r="201" spans="1:12" ht="12.75" customHeight="1" x14ac:dyDescent="0.2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</row>
    <row r="202" spans="1:12" ht="12.75" customHeight="1" x14ac:dyDescent="0.2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</row>
    <row r="203" spans="1:12" ht="12.75" customHeight="1" x14ac:dyDescent="0.2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</row>
    <row r="204" spans="1:12" ht="12.75" customHeight="1" x14ac:dyDescent="0.2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</row>
    <row r="205" spans="1:12" ht="12.75" customHeight="1" x14ac:dyDescent="0.2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</row>
    <row r="206" spans="1:12" ht="12.75" customHeight="1" x14ac:dyDescent="0.2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</row>
    <row r="207" spans="1:12" ht="12.75" customHeight="1" x14ac:dyDescent="0.2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</row>
    <row r="208" spans="1:12" ht="12.75" customHeight="1" x14ac:dyDescent="0.2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</row>
    <row r="209" spans="1:12" ht="12.75" customHeight="1" x14ac:dyDescent="0.2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</row>
    <row r="210" spans="1:12" ht="12.75" customHeight="1" x14ac:dyDescent="0.2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</row>
    <row r="211" spans="1:12" ht="12.75" customHeight="1" x14ac:dyDescent="0.2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</row>
    <row r="212" spans="1:12" ht="12.75" customHeight="1" x14ac:dyDescent="0.2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</row>
    <row r="213" spans="1:12" ht="12.75" customHeight="1" x14ac:dyDescent="0.2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</row>
    <row r="214" spans="1:12" ht="12.75" customHeight="1" x14ac:dyDescent="0.2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</row>
    <row r="215" spans="1:12" ht="12.75" customHeight="1" x14ac:dyDescent="0.2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</row>
    <row r="216" spans="1:12" ht="12.75" customHeight="1" x14ac:dyDescent="0.2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</row>
    <row r="217" spans="1:12" ht="12.75" customHeight="1" x14ac:dyDescent="0.2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</row>
    <row r="218" spans="1:12" ht="12.75" customHeight="1" x14ac:dyDescent="0.2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</row>
    <row r="219" spans="1:12" ht="12.75" customHeight="1" x14ac:dyDescent="0.2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</row>
    <row r="220" spans="1:12" ht="12.75" customHeight="1" x14ac:dyDescent="0.2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</row>
    <row r="221" spans="1:12" ht="12.75" customHeight="1" x14ac:dyDescent="0.2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</row>
    <row r="222" spans="1:12" ht="12.75" customHeight="1" x14ac:dyDescent="0.2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</row>
    <row r="223" spans="1:12" ht="12.75" customHeight="1" x14ac:dyDescent="0.2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</row>
    <row r="224" spans="1:12" ht="12.75" customHeight="1" x14ac:dyDescent="0.2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</row>
    <row r="225" spans="1:12" ht="12.75" customHeight="1" x14ac:dyDescent="0.2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</row>
    <row r="226" spans="1:12" ht="12.75" customHeight="1" x14ac:dyDescent="0.2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</row>
    <row r="227" spans="1:12" ht="12.75" customHeight="1" x14ac:dyDescent="0.2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</row>
    <row r="228" spans="1:12" ht="12.75" customHeight="1" x14ac:dyDescent="0.2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</row>
    <row r="229" spans="1:12" ht="12.75" customHeight="1" x14ac:dyDescent="0.2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</row>
    <row r="230" spans="1:12" ht="12.75" customHeight="1" x14ac:dyDescent="0.2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</row>
  </sheetData>
  <mergeCells count="15">
    <mergeCell ref="A5:C5"/>
    <mergeCell ref="A24:K24"/>
    <mergeCell ref="A35:K35"/>
    <mergeCell ref="I5:J5"/>
    <mergeCell ref="A47:K47"/>
    <mergeCell ref="F8:J8"/>
    <mergeCell ref="A7:K7"/>
    <mergeCell ref="D5:F5"/>
    <mergeCell ref="G5:H5"/>
    <mergeCell ref="I4:J4"/>
    <mergeCell ref="D1:H2"/>
    <mergeCell ref="A3:C3"/>
    <mergeCell ref="A4:C4"/>
    <mergeCell ref="D4:F4"/>
    <mergeCell ref="G4:H4"/>
  </mergeCells>
  <hyperlinks>
    <hyperlink ref="K1" r:id="rId1" display="www.LEANMAP.com"/>
  </hyperlinks>
  <pageMargins left="0.5" right="0.5" top="0.5" bottom="0.5" header="0.5" footer="0.5"/>
  <pageSetup orientation="portrait" horizontalDpi="300" verticalDpi="300" r:id="rId2"/>
  <headerFooter alignWithMargins="0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Sigma Quality Calculator</vt:lpstr>
      <vt:lpstr>Sheet1</vt:lpstr>
      <vt:lpstr>Sheet2</vt:lpstr>
      <vt:lpstr>Sheet3</vt:lpstr>
      <vt:lpstr>'Sigma Quality Calculator'!Print_Area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</dc:creator>
  <cp:lastModifiedBy>JM</cp:lastModifiedBy>
  <dcterms:created xsi:type="dcterms:W3CDTF">2012-01-18T12:03:38Z</dcterms:created>
  <dcterms:modified xsi:type="dcterms:W3CDTF">2012-01-18T14:34:25Z</dcterms:modified>
</cp:coreProperties>
</file>